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9440" windowHeight="7875"/>
  </bookViews>
  <sheets>
    <sheet name="Costing Sheet" sheetId="1" r:id="rId1"/>
  </sheets>
  <externalReferences>
    <externalReference r:id="rId2"/>
  </externalReferences>
  <definedNames>
    <definedName name="_xlnm._FilterDatabase" localSheetId="0" hidden="1">'Costing Sheet'!$A$6:$E$143</definedName>
    <definedName name="Equipment">[1]MASTER!$A$4:$A$393</definedName>
    <definedName name="_xlnm.Print_Area" localSheetId="0">'Costing Sheet'!$A:$E</definedName>
    <definedName name="_xlnm.Print_Titles" localSheetId="0">'Costing Sheet'!$3:$6</definedName>
  </definedNames>
  <calcPr calcId="145621"/>
</workbook>
</file>

<file path=xl/calcChain.xml><?xml version="1.0" encoding="utf-8"?>
<calcChain xmlns="http://schemas.openxmlformats.org/spreadsheetml/2006/main">
  <c r="E141" i="1" l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D99" i="1"/>
  <c r="E99" i="1" s="1"/>
  <c r="E98" i="1"/>
  <c r="E97" i="1"/>
  <c r="D97" i="1"/>
  <c r="E96" i="1"/>
  <c r="E95" i="1"/>
  <c r="E94" i="1"/>
  <c r="D94" i="1"/>
  <c r="E93" i="1"/>
  <c r="E92" i="1"/>
  <c r="E91" i="1"/>
  <c r="E90" i="1"/>
  <c r="E89" i="1"/>
  <c r="D88" i="1"/>
  <c r="E88" i="1" s="1"/>
  <c r="E87" i="1"/>
  <c r="D86" i="1"/>
  <c r="E86" i="1" s="1"/>
  <c r="D85" i="1"/>
  <c r="E85" i="1" s="1"/>
  <c r="E84" i="1"/>
  <c r="E83" i="1"/>
  <c r="E82" i="1"/>
  <c r="E81" i="1"/>
  <c r="E80" i="1"/>
  <c r="E79" i="1"/>
  <c r="E78" i="1"/>
  <c r="E77" i="1"/>
  <c r="D76" i="1"/>
  <c r="E76" i="1" s="1"/>
  <c r="E75" i="1"/>
  <c r="E74" i="1"/>
  <c r="E73" i="1"/>
  <c r="E72" i="1"/>
  <c r="D71" i="1"/>
  <c r="E71" i="1" s="1"/>
  <c r="E70" i="1"/>
  <c r="E69" i="1"/>
  <c r="D68" i="1"/>
  <c r="E68" i="1" s="1"/>
  <c r="D67" i="1"/>
  <c r="E67" i="1" s="1"/>
  <c r="E66" i="1"/>
  <c r="E65" i="1"/>
  <c r="E64" i="1"/>
  <c r="E63" i="1"/>
  <c r="E62" i="1"/>
  <c r="E61" i="1"/>
  <c r="E60" i="1"/>
  <c r="E59" i="1"/>
  <c r="E58" i="1"/>
  <c r="D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D42" i="1"/>
  <c r="E42" i="1" s="1"/>
  <c r="E41" i="1"/>
  <c r="E40" i="1"/>
  <c r="E39" i="1"/>
  <c r="E38" i="1"/>
  <c r="D37" i="1"/>
  <c r="E37" i="1" s="1"/>
  <c r="E36" i="1"/>
  <c r="E35" i="1"/>
  <c r="E34" i="1"/>
  <c r="E33" i="1"/>
  <c r="E32" i="1"/>
  <c r="E31" i="1"/>
  <c r="D31" i="1"/>
  <c r="E30" i="1"/>
  <c r="E29" i="1"/>
  <c r="E28" i="1"/>
  <c r="D28" i="1"/>
  <c r="E27" i="1"/>
  <c r="D27" i="1"/>
  <c r="D26" i="1"/>
  <c r="E26" i="1" s="1"/>
  <c r="E25" i="1"/>
  <c r="E24" i="1"/>
  <c r="E23" i="1"/>
  <c r="E22" i="1"/>
  <c r="D22" i="1"/>
  <c r="D21" i="1"/>
  <c r="E21" i="1" s="1"/>
  <c r="E20" i="1"/>
  <c r="E19" i="1"/>
  <c r="E18" i="1"/>
  <c r="E17" i="1"/>
  <c r="D17" i="1"/>
  <c r="E16" i="1"/>
  <c r="E15" i="1"/>
  <c r="E14" i="1"/>
  <c r="E13" i="1"/>
  <c r="E12" i="1"/>
  <c r="E11" i="1"/>
  <c r="E10" i="1"/>
  <c r="E9" i="1"/>
  <c r="D8" i="1"/>
  <c r="E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E7" i="1"/>
  <c r="A132" i="1" l="1"/>
  <c r="A133" i="1" s="1"/>
  <c r="A134" i="1" s="1"/>
  <c r="A135" i="1" s="1"/>
  <c r="A136" i="1" s="1"/>
  <c r="A137" i="1" s="1"/>
  <c r="A138" i="1" s="1"/>
  <c r="A139" i="1" s="1"/>
  <c r="A140" i="1" s="1"/>
  <c r="A141" i="1" s="1"/>
  <c r="E142" i="1"/>
  <c r="D142" i="1"/>
  <c r="D143" i="1" s="1"/>
</calcChain>
</file>

<file path=xl/sharedStrings.xml><?xml version="1.0" encoding="utf-8"?>
<sst xmlns="http://schemas.openxmlformats.org/spreadsheetml/2006/main" count="143" uniqueCount="143">
  <si>
    <t>Medical Device  Asset Value - Rajasthan</t>
  </si>
  <si>
    <t>Sl.No.</t>
  </si>
  <si>
    <t>Medical devices</t>
  </si>
  <si>
    <t>Average price of device in market</t>
  </si>
  <si>
    <t>Unit</t>
  </si>
  <si>
    <t>Total Cost</t>
  </si>
  <si>
    <t>Direct opthalmoscope</t>
  </si>
  <si>
    <t xml:space="preserve">ECG unit 3 channel portable </t>
  </si>
  <si>
    <t>Electric Baby weighing scale (Digital)</t>
  </si>
  <si>
    <t>Electrolyte Analyser</t>
  </si>
  <si>
    <t>Endoscopy Unit</t>
  </si>
  <si>
    <t>ENT Work station</t>
  </si>
  <si>
    <t>Eye Slit Lamp</t>
  </si>
  <si>
    <t>Fetal Doppler</t>
  </si>
  <si>
    <t>Fully automated biochemistry analyser</t>
  </si>
  <si>
    <t>Fumigetion Machine</t>
  </si>
  <si>
    <t>HB Meter</t>
  </si>
  <si>
    <t>Hot Air Oven</t>
  </si>
  <si>
    <t>Ice Line Referigerator</t>
  </si>
  <si>
    <t xml:space="preserve">Intensive care ventilator (Neonatal or pedeatric) </t>
  </si>
  <si>
    <t>Laminar air flow machine</t>
  </si>
  <si>
    <t>Laparoscopy machine</t>
  </si>
  <si>
    <t>Low cost glucometer</t>
  </si>
  <si>
    <t>Manman ortho dril</t>
  </si>
  <si>
    <t>Micropippet</t>
  </si>
  <si>
    <t>Mobile Xray machine (HF)</t>
  </si>
  <si>
    <t>Monitor</t>
  </si>
  <si>
    <t>Nebulizer electric</t>
  </si>
  <si>
    <t>NST machine</t>
  </si>
  <si>
    <r>
      <t>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color indexed="8"/>
        <rFont val="Arial"/>
        <family val="2"/>
      </rPr>
      <t xml:space="preserve"> Humidifier</t>
    </r>
  </si>
  <si>
    <t>Operating Microscope</t>
  </si>
  <si>
    <t>Operating table non hydrolic (Electric)</t>
  </si>
  <si>
    <t>Operation table hydrolic major</t>
  </si>
  <si>
    <t>Opthalmic A Scan</t>
  </si>
  <si>
    <t>Oxygen concentrator</t>
  </si>
  <si>
    <t>PH meter</t>
  </si>
  <si>
    <t>Phaco machine</t>
  </si>
  <si>
    <t>Phototheraphy unit</t>
  </si>
  <si>
    <t>Pulse Oximeter</t>
  </si>
  <si>
    <t>Radiant warmer</t>
  </si>
  <si>
    <t>Semi automated biochemistry analyser</t>
  </si>
  <si>
    <t>semi automated elisa reader and washer</t>
  </si>
  <si>
    <t>shadowless lamp ceiling type major</t>
  </si>
  <si>
    <t>shadowless lamp ceiling type minor</t>
  </si>
  <si>
    <t>shadowless lamp stand model</t>
  </si>
  <si>
    <t>Short wave Diathermy</t>
  </si>
  <si>
    <t>sterilizer (Big, medium,small instruments)</t>
  </si>
  <si>
    <t>Suction pump Portable, Electronic</t>
  </si>
  <si>
    <t>Syringe Needle Destroyer</t>
  </si>
  <si>
    <t>Syringe pump</t>
  </si>
  <si>
    <t>Table for obsteric labour</t>
  </si>
  <si>
    <t>TMT machine</t>
  </si>
  <si>
    <t>Transilluminator  cold light source</t>
  </si>
  <si>
    <t>Transport Incubator</t>
  </si>
  <si>
    <t>Ultrasonic Cleanner</t>
  </si>
  <si>
    <t>Ultrasonic theraphy unit</t>
  </si>
  <si>
    <t>Ultrasound</t>
  </si>
  <si>
    <t>Urine analyser semi automated (Bench top)</t>
  </si>
  <si>
    <t>VDRL Rotar</t>
  </si>
  <si>
    <t>Water Bath</t>
  </si>
  <si>
    <t>Wax Bath</t>
  </si>
  <si>
    <t>Xray above 500mA (HF)</t>
  </si>
  <si>
    <t>Yag Laser</t>
  </si>
  <si>
    <t>3 part haematology analyser</t>
  </si>
  <si>
    <t>300ma Xray</t>
  </si>
  <si>
    <t>5 part haemotology analyser</t>
  </si>
  <si>
    <t>Adult Weighing Machine</t>
  </si>
  <si>
    <t>Anesthesia Machine</t>
  </si>
  <si>
    <t>Aspirator Machine</t>
  </si>
  <si>
    <t>Audio metry machine</t>
  </si>
  <si>
    <t>Auto Kratometer</t>
  </si>
  <si>
    <t>Auto Perimeter</t>
  </si>
  <si>
    <t>Auto Refractometer</t>
  </si>
  <si>
    <t>Auto Traction Unit</t>
  </si>
  <si>
    <t>Autoclave HP vertical (1 bin) Digital</t>
  </si>
  <si>
    <t>B.P Apparatus Aneroid</t>
  </si>
  <si>
    <t>Bacteriological Incubator</t>
  </si>
  <si>
    <t>Binocular Microscope</t>
  </si>
  <si>
    <t>Blood Bag tube sealer</t>
  </si>
  <si>
    <t>Blood bank platelet Agitator and Incubator</t>
  </si>
  <si>
    <r>
      <t xml:space="preserve">Blood Bank Refrigerator 2-8 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indexed="8"/>
        <rFont val="Arial"/>
        <family val="2"/>
      </rPr>
      <t>C</t>
    </r>
  </si>
  <si>
    <t>Blood donor couch</t>
  </si>
  <si>
    <t>Blood gas analyser (handheld)</t>
  </si>
  <si>
    <t>Blood Weight Monitor</t>
  </si>
  <si>
    <t>C arm system (HF)</t>
  </si>
  <si>
    <t>Centrifuge (Bench Top)</t>
  </si>
  <si>
    <t>Coagulation Analyser</t>
  </si>
  <si>
    <t>Colorimeter</t>
  </si>
  <si>
    <t>Colour doppler flow ultrasound</t>
  </si>
  <si>
    <t>CPM Machine</t>
  </si>
  <si>
    <t>CR System</t>
  </si>
  <si>
    <t>CT Scan</t>
  </si>
  <si>
    <t>Cyclo Mixer</t>
  </si>
  <si>
    <t>Defibrillator (AED/Defib)</t>
  </si>
  <si>
    <t>Dental Chair Unit</t>
  </si>
  <si>
    <t>Dental Scellar</t>
  </si>
  <si>
    <t>Dental X-ray unit</t>
  </si>
  <si>
    <t>Dialysis Machine</t>
  </si>
  <si>
    <t>Diathermy machine(Electric cautery)</t>
  </si>
  <si>
    <t>Apnea Monitor</t>
  </si>
  <si>
    <t>Automatic Film Processor</t>
  </si>
  <si>
    <t>Bi-pap machine</t>
  </si>
  <si>
    <t>Blood component separator</t>
  </si>
  <si>
    <t>Clinical Specular Microscope</t>
  </si>
  <si>
    <t>Cobalt Radio Therapy machine</t>
  </si>
  <si>
    <t>Dental Compressor</t>
  </si>
  <si>
    <t>Cooling Centrifuge</t>
  </si>
  <si>
    <t>Corneal Topography</t>
  </si>
  <si>
    <t>C-pap machine</t>
  </si>
  <si>
    <t>D R System</t>
  </si>
  <si>
    <t>Dental Hand Piece</t>
  </si>
  <si>
    <t>Holter</t>
  </si>
  <si>
    <t>Endo motor</t>
  </si>
  <si>
    <t>ESR Analyzer</t>
  </si>
  <si>
    <t>ESR Stand</t>
  </si>
  <si>
    <t>External Pacemaker</t>
  </si>
  <si>
    <t>Fiberoptic Laryngoscope</t>
  </si>
  <si>
    <t>Flame photometer</t>
  </si>
  <si>
    <t>Foot operated suction machine</t>
  </si>
  <si>
    <t>Freeze</t>
  </si>
  <si>
    <t>Hand Pieces</t>
  </si>
  <si>
    <t>Hemostasis analyzer</t>
  </si>
  <si>
    <t>Indirect Opthalmoscope</t>
  </si>
  <si>
    <t>I R Lamp</t>
  </si>
  <si>
    <t>ICU Bed</t>
  </si>
  <si>
    <t>Dental Light Care Unit</t>
  </si>
  <si>
    <t>Mamography Machine</t>
  </si>
  <si>
    <t>Monocular Microscope</t>
  </si>
  <si>
    <t>MTP Suction apparatus</t>
  </si>
  <si>
    <t>OPG Machine</t>
  </si>
  <si>
    <t>Optical Coherence Tomography</t>
  </si>
  <si>
    <t>Perforator</t>
  </si>
  <si>
    <t>Plasma extractor</t>
  </si>
  <si>
    <t>Plasma Sterilizer</t>
  </si>
  <si>
    <t>Streak Retinoscope</t>
  </si>
  <si>
    <t>Synoptophore</t>
  </si>
  <si>
    <t>Tonometer</t>
  </si>
  <si>
    <t>X-ray viewer machine</t>
  </si>
  <si>
    <t>Walk in Cooler / Freezer</t>
  </si>
  <si>
    <t>Vitrectomy machine</t>
  </si>
  <si>
    <t>Vessel sealing system</t>
  </si>
  <si>
    <t>Total valuation of equipment</t>
  </si>
  <si>
    <t>Note- Approx. 414 items are recorded which is not in biomeidical nature and cost of the same is not included.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</si>
</sst>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1"/>
    <xf numFmtId="0" fontId="4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2" fontId="5" fillId="0" borderId="10" xfId="1" applyNumberFormat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/>
    </xf>
    <xf numFmtId="2" fontId="5" fillId="0" borderId="11" xfId="1" applyNumberFormat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vertical="center"/>
    </xf>
    <xf numFmtId="2" fontId="6" fillId="0" borderId="13" xfId="2" applyNumberFormat="1" applyFont="1" applyFill="1" applyBorder="1" applyAlignment="1">
      <alignment vertical="center"/>
    </xf>
    <xf numFmtId="0" fontId="6" fillId="0" borderId="13" xfId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vertical="center" wrapText="1"/>
    </xf>
    <xf numFmtId="2" fontId="6" fillId="0" borderId="16" xfId="2" applyNumberFormat="1" applyFont="1" applyFill="1" applyBorder="1" applyAlignment="1">
      <alignment vertical="center"/>
    </xf>
    <xf numFmtId="0" fontId="6" fillId="0" borderId="16" xfId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vertical="center"/>
    </xf>
    <xf numFmtId="0" fontId="7" fillId="0" borderId="16" xfId="1" applyFont="1" applyFill="1" applyBorder="1" applyAlignment="1">
      <alignment vertical="center"/>
    </xf>
    <xf numFmtId="0" fontId="6" fillId="0" borderId="16" xfId="1" applyFont="1" applyFill="1" applyBorder="1" applyAlignment="1">
      <alignment vertical="center"/>
    </xf>
    <xf numFmtId="0" fontId="6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vertical="center"/>
    </xf>
    <xf numFmtId="2" fontId="6" fillId="0" borderId="19" xfId="2" applyNumberFormat="1" applyFont="1" applyFill="1" applyBorder="1" applyAlignment="1">
      <alignment vertical="center"/>
    </xf>
    <xf numFmtId="0" fontId="6" fillId="0" borderId="19" xfId="1" applyFont="1" applyFill="1" applyBorder="1" applyAlignment="1">
      <alignment horizontal="center" vertical="center"/>
    </xf>
    <xf numFmtId="2" fontId="6" fillId="0" borderId="20" xfId="2" applyNumberFormat="1" applyFont="1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/>
    </xf>
    <xf numFmtId="0" fontId="11" fillId="0" borderId="21" xfId="1" applyFont="1" applyBorder="1" applyAlignment="1">
      <alignment vertical="center"/>
    </xf>
    <xf numFmtId="2" fontId="11" fillId="0" borderId="22" xfId="1" applyNumberFormat="1" applyFont="1" applyBorder="1" applyAlignment="1">
      <alignment vertical="center"/>
    </xf>
    <xf numFmtId="2" fontId="4" fillId="0" borderId="10" xfId="2" applyNumberFormat="1" applyFont="1" applyFill="1" applyBorder="1" applyAlignment="1"/>
    <xf numFmtId="2" fontId="4" fillId="0" borderId="11" xfId="2" applyNumberFormat="1" applyFont="1" applyFill="1" applyBorder="1" applyAlignment="1"/>
    <xf numFmtId="0" fontId="1" fillId="0" borderId="0" xfId="1" applyAlignment="1">
      <alignment horizontal="center"/>
    </xf>
    <xf numFmtId="2" fontId="1" fillId="0" borderId="0" xfId="1" applyNumberFormat="1"/>
    <xf numFmtId="0" fontId="1" fillId="0" borderId="0" xfId="1" applyFill="1"/>
    <xf numFmtId="0" fontId="13" fillId="0" borderId="0" xfId="1" applyFont="1" applyFill="1"/>
    <xf numFmtId="0" fontId="16" fillId="0" borderId="0" xfId="1" applyFont="1" applyFill="1"/>
    <xf numFmtId="0" fontId="15" fillId="0" borderId="0" xfId="1" applyFont="1" applyFill="1"/>
    <xf numFmtId="0" fontId="14" fillId="0" borderId="0" xfId="1" applyFont="1" applyFill="1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12" fillId="2" borderId="0" xfId="1" applyFont="1" applyFill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LOCALS~1\Temp\Rar$DI00.062\AHMEDNAGAR%20MASTER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H"/>
      <sheetName val="PHC"/>
      <sheetName val="RH"/>
      <sheetName val="SDH"/>
      <sheetName val="MAST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(DIGITAL) BP MONITOR</v>
          </cell>
        </row>
        <row r="5">
          <cell r="A5" t="str">
            <v>AIR OVEN</v>
          </cell>
        </row>
        <row r="6">
          <cell r="A6" t="str">
            <v>ANAESTHESIA MACHINE</v>
          </cell>
        </row>
        <row r="7">
          <cell r="A7" t="str">
            <v>ANALYZER</v>
          </cell>
        </row>
        <row r="8">
          <cell r="A8" t="str">
            <v>AUDIOMETER</v>
          </cell>
        </row>
        <row r="9">
          <cell r="A9" t="str">
            <v>AUTO ANALYZER</v>
          </cell>
        </row>
        <row r="10">
          <cell r="A10" t="str">
            <v>AUTO BIO CHEMISTRY ANALYZER</v>
          </cell>
        </row>
        <row r="11">
          <cell r="A11" t="str">
            <v>AUTOCLAVE DENTAL</v>
          </cell>
        </row>
        <row r="12">
          <cell r="A12" t="str">
            <v>AUTOCLAVE MACHINE</v>
          </cell>
        </row>
        <row r="13">
          <cell r="A13" t="str">
            <v>AUTOCLAVE MACHINE(SERIES)</v>
          </cell>
        </row>
        <row r="14">
          <cell r="A14" t="str">
            <v>AUTOMATED CLINICAL CHEMICAL ANALYSER</v>
          </cell>
        </row>
        <row r="15">
          <cell r="A15" t="str">
            <v>AUTOMATIC STAND BP APPARATUS</v>
          </cell>
        </row>
        <row r="16">
          <cell r="A16" t="str">
            <v>BABY INCUBATOR</v>
          </cell>
        </row>
        <row r="17">
          <cell r="A17" t="str">
            <v>BABY NEBULIZER</v>
          </cell>
        </row>
        <row r="18">
          <cell r="A18" t="str">
            <v>BABY WARMER</v>
          </cell>
        </row>
        <row r="19">
          <cell r="A19" t="str">
            <v>BABY WEIGHT MACHINE</v>
          </cell>
        </row>
        <row r="20">
          <cell r="A20" t="str">
            <v>BEAT MONITOR DOPPLER</v>
          </cell>
        </row>
        <row r="21">
          <cell r="A21" t="str">
            <v>BED SIDE MONITOR</v>
          </cell>
        </row>
        <row r="22">
          <cell r="A22" t="str">
            <v>BINO CXL MICROSCOPE</v>
          </cell>
        </row>
        <row r="23">
          <cell r="A23" t="str">
            <v>BINOCULAR MICROSCOPE</v>
          </cell>
        </row>
        <row r="24">
          <cell r="A24" t="str">
            <v>BLOOD BANK REFRIGERATOR</v>
          </cell>
        </row>
        <row r="25">
          <cell r="A25" t="str">
            <v>BLOOD CELL COUNTER</v>
          </cell>
        </row>
        <row r="26">
          <cell r="A26" t="str">
            <v>BLOOD COLLECTION MONITOR</v>
          </cell>
        </row>
        <row r="27">
          <cell r="A27" t="str">
            <v>BLOOD GAS ANALYSER</v>
          </cell>
        </row>
        <row r="28">
          <cell r="A28" t="str">
            <v>BLOOD PRESSURE MONITOR</v>
          </cell>
        </row>
        <row r="29">
          <cell r="A29" t="str">
            <v>BLOOD REFRIGERATOR</v>
          </cell>
        </row>
        <row r="30">
          <cell r="A30" t="str">
            <v>BLOOD STORAGE REFRIGERATED</v>
          </cell>
        </row>
        <row r="31">
          <cell r="A31" t="str">
            <v>BLOOD STORAGE UNIT</v>
          </cell>
        </row>
        <row r="32">
          <cell r="A32" t="str">
            <v>BLOOD TRANSPORTATION BOX</v>
          </cell>
        </row>
        <row r="33">
          <cell r="A33" t="str">
            <v>BOYLE"S APPARATUS</v>
          </cell>
        </row>
        <row r="34">
          <cell r="A34" t="str">
            <v>BOYLE"S MACHINE</v>
          </cell>
        </row>
        <row r="35">
          <cell r="A35" t="str">
            <v>BOYLE'S MACHINE</v>
          </cell>
        </row>
        <row r="36">
          <cell r="A36" t="str">
            <v>BP APPARATUS</v>
          </cell>
        </row>
        <row r="37">
          <cell r="A37" t="str">
            <v>BP APPARATUS STANDING</v>
          </cell>
        </row>
        <row r="38">
          <cell r="A38" t="str">
            <v>C-ARM MACHINES</v>
          </cell>
        </row>
        <row r="39">
          <cell r="A39" t="str">
            <v>CAUTERY MACHINE</v>
          </cell>
        </row>
        <row r="40">
          <cell r="A40" t="str">
            <v>CAUTERY MACHINE</v>
          </cell>
        </row>
        <row r="41">
          <cell r="A41" t="str">
            <v>CAUTORY MAHINE</v>
          </cell>
        </row>
        <row r="42">
          <cell r="A42" t="str">
            <v>CEILING SURGICAL WALL LAMP(SHADOW)</v>
          </cell>
        </row>
        <row r="43">
          <cell r="A43" t="str">
            <v>CELL COUNTER</v>
          </cell>
        </row>
        <row r="44">
          <cell r="A44" t="str">
            <v>CELL COUNTER COLORIMETER</v>
          </cell>
        </row>
        <row r="45">
          <cell r="A45" t="str">
            <v>CENTRIFUGE MACHINE</v>
          </cell>
        </row>
        <row r="46">
          <cell r="A46" t="str">
            <v>CENTRIFUGE MACHINE</v>
          </cell>
        </row>
        <row r="47">
          <cell r="A47" t="str">
            <v>CHROMATE</v>
          </cell>
        </row>
        <row r="48">
          <cell r="A48" t="str">
            <v>COAGULATION ANALYSER</v>
          </cell>
        </row>
        <row r="49">
          <cell r="A49" t="str">
            <v>CO-CENTRIFUGE MACHINE</v>
          </cell>
        </row>
        <row r="50">
          <cell r="A50" t="str">
            <v>COLORIMETER</v>
          </cell>
        </row>
        <row r="51">
          <cell r="A51" t="str">
            <v>DAILYSIS MACHINE</v>
          </cell>
        </row>
        <row r="52">
          <cell r="A52" t="str">
            <v>DEEP FREEZ CRYOPRECIPATE</v>
          </cell>
        </row>
        <row r="53">
          <cell r="A53" t="str">
            <v>DEEP FREEZ ICE PACK</v>
          </cell>
        </row>
        <row r="54">
          <cell r="A54" t="str">
            <v>DEEP FREEZER</v>
          </cell>
        </row>
        <row r="55">
          <cell r="A55" t="str">
            <v>DEEP FREEZER</v>
          </cell>
        </row>
        <row r="56">
          <cell r="A56" t="str">
            <v>DEEP FREEZER</v>
          </cell>
        </row>
        <row r="57">
          <cell r="A57" t="str">
            <v>DEEP FREEZER (43 DEGREE C)</v>
          </cell>
        </row>
        <row r="58">
          <cell r="A58" t="str">
            <v xml:space="preserve">DEEP FREEZER 43 DEGREEE C </v>
          </cell>
        </row>
        <row r="59">
          <cell r="A59" t="str">
            <v>DEEP REFRIGERATOR</v>
          </cell>
        </row>
        <row r="60">
          <cell r="A60" t="str">
            <v>DEEP STORAGE</v>
          </cell>
        </row>
        <row r="61">
          <cell r="A61" t="str">
            <v>DEFIBILLATOR MACHINES</v>
          </cell>
        </row>
        <row r="62">
          <cell r="A62" t="str">
            <v>DELIVERY LAMP</v>
          </cell>
        </row>
        <row r="63">
          <cell r="A63" t="str">
            <v>DENTAL CHAIR</v>
          </cell>
        </row>
        <row r="64">
          <cell r="A64" t="str">
            <v>DENTAL COMPRESSOR</v>
          </cell>
        </row>
        <row r="65">
          <cell r="A65" t="str">
            <v>DENTAL X-RAY MACHINE</v>
          </cell>
        </row>
        <row r="66">
          <cell r="A66" t="str">
            <v>DE-WAXING BATH</v>
          </cell>
        </row>
        <row r="67">
          <cell r="A67" t="str">
            <v>DIAGNOX UNIT TYPE</v>
          </cell>
        </row>
        <row r="68">
          <cell r="A68" t="str">
            <v>DIAL TYPE BP APPARATUS</v>
          </cell>
        </row>
        <row r="69">
          <cell r="A69" t="str">
            <v>DIALYSIS MACHINE</v>
          </cell>
        </row>
        <row r="70">
          <cell r="A70" t="str">
            <v>DIGITAL BP APPARATUS</v>
          </cell>
        </row>
        <row r="71">
          <cell r="A71" t="str">
            <v>DIGITAL COLORIMETER</v>
          </cell>
        </row>
        <row r="72">
          <cell r="A72" t="str">
            <v>DIGITAL DOPPLER</v>
          </cell>
        </row>
        <row r="73">
          <cell r="A73" t="str">
            <v>DIGITAL FOETAL DOPPLER</v>
          </cell>
        </row>
        <row r="74">
          <cell r="A74" t="str">
            <v>DIGITAL GLUCOMETER</v>
          </cell>
        </row>
        <row r="75">
          <cell r="A75" t="str">
            <v>DIGITAL GLUCOMETER</v>
          </cell>
        </row>
        <row r="76">
          <cell r="A76" t="str">
            <v>DIGITAL HB Meter</v>
          </cell>
        </row>
        <row r="77">
          <cell r="A77" t="str">
            <v>DIGITAL PHOTO COLORIMETER</v>
          </cell>
        </row>
        <row r="78">
          <cell r="A78" t="str">
            <v>DIGITAL WARM HUMIDIFIER</v>
          </cell>
        </row>
        <row r="79">
          <cell r="A79" t="str">
            <v>DIGITAL WEIGHING MACHINE</v>
          </cell>
        </row>
        <row r="80">
          <cell r="A80" t="str">
            <v>DIRECT OPTHALMOSCOPE</v>
          </cell>
        </row>
        <row r="81">
          <cell r="A81" t="str">
            <v>DISTANCE VISION CHART</v>
          </cell>
        </row>
        <row r="82">
          <cell r="A82" t="str">
            <v>DOPPLER</v>
          </cell>
        </row>
        <row r="83">
          <cell r="A83" t="str">
            <v>DOUBLE DRUM AUTOCLAVE</v>
          </cell>
        </row>
        <row r="84">
          <cell r="A84" t="str">
            <v>DOUBLE SURFACE PHOTO THEROPY</v>
          </cell>
        </row>
        <row r="85">
          <cell r="A85" t="str">
            <v>DRUM AUTOCLAVE</v>
          </cell>
        </row>
        <row r="86">
          <cell r="A86" t="str">
            <v>DRYER</v>
          </cell>
        </row>
        <row r="87">
          <cell r="A87" t="str">
            <v>E.C.G. MACHINE</v>
          </cell>
        </row>
        <row r="88">
          <cell r="A88" t="str">
            <v>ECG MACHINE</v>
          </cell>
        </row>
        <row r="89">
          <cell r="A89" t="str">
            <v>ELECTRIC BABY WEIGHT MACHINE</v>
          </cell>
        </row>
        <row r="90">
          <cell r="A90" t="str">
            <v>ELECTRIC MUSCLE STIMULATOR</v>
          </cell>
        </row>
        <row r="91">
          <cell r="A91" t="str">
            <v>ELECTRIC SUCTION MACHINE</v>
          </cell>
        </row>
        <row r="92">
          <cell r="A92" t="str">
            <v>ELECTRICAL SUCTION MACHINE</v>
          </cell>
        </row>
        <row r="93">
          <cell r="A93" t="str">
            <v>ELECTRICAL SYRINGE</v>
          </cell>
        </row>
        <row r="94">
          <cell r="A94" t="str">
            <v>ELECTRONIC CHAIR</v>
          </cell>
        </row>
        <row r="95">
          <cell r="A95" t="str">
            <v>ELECTRONIC SUCTION MACHINE</v>
          </cell>
        </row>
        <row r="96">
          <cell r="A96" t="str">
            <v>ELECTROPHORESIS</v>
          </cell>
        </row>
        <row r="97">
          <cell r="A97" t="str">
            <v>ENT LAMP</v>
          </cell>
        </row>
        <row r="98">
          <cell r="A98" t="str">
            <v>EYE MICROSCOPE</v>
          </cell>
        </row>
        <row r="99">
          <cell r="A99" t="str">
            <v>EYE TESTING MACHINE</v>
          </cell>
        </row>
        <row r="100">
          <cell r="A100" t="str">
            <v>FINGERTIP PULSE OXIMETER</v>
          </cell>
        </row>
        <row r="101">
          <cell r="A101" t="str">
            <v>FITNESS MACHINE</v>
          </cell>
        </row>
        <row r="102">
          <cell r="A102" t="str">
            <v>FOETAL DOPPLER</v>
          </cell>
        </row>
        <row r="103">
          <cell r="A103" t="str">
            <v>FOETAL HEART MONITER</v>
          </cell>
        </row>
        <row r="104">
          <cell r="A104" t="str">
            <v>FOETAL MONITORING SYSTEM</v>
          </cell>
        </row>
        <row r="105">
          <cell r="A105" t="str">
            <v>FOOT SUCTION MACHINE</v>
          </cell>
        </row>
        <row r="106">
          <cell r="A106" t="str">
            <v>FOUR BODY MORTUARY CABINET</v>
          </cell>
        </row>
        <row r="107">
          <cell r="A107" t="str">
            <v>FULLY AUTOMATED ELISA READER</v>
          </cell>
        </row>
        <row r="108">
          <cell r="A108" t="str">
            <v>FUMIGATION</v>
          </cell>
        </row>
        <row r="109">
          <cell r="A109" t="str">
            <v>FUMIGATOR</v>
          </cell>
        </row>
        <row r="110">
          <cell r="A110" t="str">
            <v>GLASS BEAD STERILIZER</v>
          </cell>
        </row>
        <row r="111">
          <cell r="A111" t="str">
            <v>HALOGEN SPOT LIGHT</v>
          </cell>
        </row>
        <row r="112">
          <cell r="A112" t="str">
            <v>HANGING MOTOR</v>
          </cell>
        </row>
        <row r="113">
          <cell r="A113" t="str">
            <v>HB ANALYZER</v>
          </cell>
        </row>
        <row r="114">
          <cell r="A114" t="str">
            <v>HB METER</v>
          </cell>
        </row>
        <row r="115">
          <cell r="A115" t="str">
            <v>HB METER (SQUARE TYPE)</v>
          </cell>
        </row>
        <row r="116">
          <cell r="A116" t="str">
            <v>HB METER DIGITAL</v>
          </cell>
        </row>
        <row r="117">
          <cell r="A117" t="str">
            <v>HEART BEAT MONITOR</v>
          </cell>
        </row>
        <row r="118">
          <cell r="A118" t="str">
            <v>HEAT CONVECTOR</v>
          </cell>
        </row>
        <row r="119">
          <cell r="A119" t="str">
            <v>HORIZONTAL  AUTOCLAVE</v>
          </cell>
        </row>
        <row r="120">
          <cell r="A120" t="str">
            <v>HORIZONTAL AUTOCLAVE MACHINE</v>
          </cell>
        </row>
        <row r="121">
          <cell r="A121" t="str">
            <v>HORIZONTAL B/G AUTOCLAV</v>
          </cell>
        </row>
        <row r="122">
          <cell r="A122" t="str">
            <v>HOT AIR OVEN</v>
          </cell>
        </row>
        <row r="123">
          <cell r="A123" t="str">
            <v>HOT AIR STERILIZER (OVEN)</v>
          </cell>
        </row>
        <row r="124">
          <cell r="A124" t="str">
            <v>HOT PLATE</v>
          </cell>
        </row>
        <row r="125">
          <cell r="A125" t="str">
            <v>HP HORIZONTAL AUTOCLEAR MACHINE</v>
          </cell>
        </row>
        <row r="126">
          <cell r="A126" t="str">
            <v>HPLC MACHINE</v>
          </cell>
        </row>
        <row r="127">
          <cell r="A127" t="str">
            <v>HUMIDIFIER</v>
          </cell>
        </row>
        <row r="128">
          <cell r="A128" t="str">
            <v>HYDRAULIC CHAIR</v>
          </cell>
        </row>
        <row r="129">
          <cell r="A129" t="str">
            <v>HYDRAULIC CHAIR DENTAL</v>
          </cell>
        </row>
        <row r="130">
          <cell r="A130" t="str">
            <v>HYDRAULIC PRESS</v>
          </cell>
        </row>
        <row r="131">
          <cell r="A131" t="str">
            <v>HYDRAULIC TABLE</v>
          </cell>
        </row>
        <row r="132">
          <cell r="A132" t="str">
            <v>ICE LINE REFRIGERATOR</v>
          </cell>
        </row>
        <row r="133">
          <cell r="A133" t="str">
            <v>ICE PACK REFRIGERATOR</v>
          </cell>
        </row>
        <row r="134">
          <cell r="A134" t="str">
            <v>ID- INCUBATOR</v>
          </cell>
        </row>
        <row r="135">
          <cell r="A135" t="str">
            <v>ID-CENTRIFUGE</v>
          </cell>
        </row>
        <row r="136">
          <cell r="A136" t="str">
            <v>ILR</v>
          </cell>
        </row>
        <row r="137">
          <cell r="A137" t="str">
            <v>ILR FREEZER</v>
          </cell>
        </row>
        <row r="138">
          <cell r="A138" t="str">
            <v>ILR FREEZER</v>
          </cell>
        </row>
        <row r="139">
          <cell r="A139" t="str">
            <v>ILR REFRIGERATOR</v>
          </cell>
        </row>
        <row r="140">
          <cell r="A140" t="str">
            <v>IMPEDANCE AUDIOMETER</v>
          </cell>
        </row>
        <row r="141">
          <cell r="A141" t="str">
            <v>INCUBATOR</v>
          </cell>
        </row>
        <row r="142">
          <cell r="A142" t="str">
            <v>INCUBATOR</v>
          </cell>
        </row>
        <row r="143">
          <cell r="A143" t="str">
            <v>INCUBATOR BACTERIOLOGICAL</v>
          </cell>
        </row>
        <row r="144">
          <cell r="A144" t="str">
            <v>INFRA RED LAMP</v>
          </cell>
        </row>
        <row r="145">
          <cell r="A145" t="str">
            <v>INFUSION PUMP</v>
          </cell>
        </row>
        <row r="146">
          <cell r="A146" t="str">
            <v>LAB ANALYZER</v>
          </cell>
        </row>
        <row r="147">
          <cell r="A147" t="str">
            <v>LABORATORY CENTRIFUGE</v>
          </cell>
        </row>
        <row r="148">
          <cell r="A148" t="str">
            <v>LABOUR ROOM RESPIRATOR</v>
          </cell>
        </row>
        <row r="149">
          <cell r="A149" t="str">
            <v>LABOUR ROOM RESPIRATOR</v>
          </cell>
        </row>
        <row r="150">
          <cell r="A150" t="str">
            <v>LABOUR TABLE</v>
          </cell>
        </row>
        <row r="151">
          <cell r="A151" t="str">
            <v>LAMINAR AIR FLOW</v>
          </cell>
        </row>
        <row r="152">
          <cell r="A152" t="str">
            <v>LAMP</v>
          </cell>
        </row>
        <row r="153">
          <cell r="A153" t="str">
            <v xml:space="preserve">LARYNGOSCOPE </v>
          </cell>
        </row>
        <row r="154">
          <cell r="A154" t="str">
            <v>LARYNGOSCOPE PEDIATRIC</v>
          </cell>
        </row>
        <row r="155">
          <cell r="A155" t="str">
            <v>LED PHOTO THERAPY</v>
          </cell>
        </row>
        <row r="156">
          <cell r="A156" t="str">
            <v>LED VISION CHART</v>
          </cell>
        </row>
        <row r="157">
          <cell r="A157" t="str">
            <v>LIGHT CARE MACHINE</v>
          </cell>
        </row>
        <row r="158">
          <cell r="A158" t="str">
            <v>MAGNESH BINOCULLAR</v>
          </cell>
        </row>
        <row r="159">
          <cell r="A159" t="str">
            <v>MAGNETIC STRIRRER</v>
          </cell>
        </row>
        <row r="160">
          <cell r="A160" t="str">
            <v>MEGOSURGE MACHINE</v>
          </cell>
        </row>
        <row r="161">
          <cell r="A161" t="str">
            <v>MICRO MOTOR</v>
          </cell>
        </row>
        <row r="162">
          <cell r="A162" t="str">
            <v>MICRO-CONTROL DIAGNOSTIC MUCEL SIMULATOR</v>
          </cell>
        </row>
        <row r="163">
          <cell r="A163" t="str">
            <v>MICROPLATE READER</v>
          </cell>
        </row>
        <row r="164">
          <cell r="A164" t="str">
            <v>MICROPLATE WASHER</v>
          </cell>
        </row>
        <row r="165">
          <cell r="A165" t="str">
            <v>MICROSCOPE</v>
          </cell>
        </row>
        <row r="166">
          <cell r="A166" t="str">
            <v>MOBILE LAB</v>
          </cell>
        </row>
        <row r="167">
          <cell r="A167" t="str">
            <v>MOBILE OT LIGHT</v>
          </cell>
        </row>
        <row r="168">
          <cell r="A168" t="str">
            <v>MOBILE PHOTOTHERAPY UNIT</v>
          </cell>
        </row>
        <row r="169">
          <cell r="A169" t="str">
            <v>MONITOR</v>
          </cell>
        </row>
        <row r="170">
          <cell r="A170" t="str">
            <v>MONOCULAR MICROSCOPE</v>
          </cell>
        </row>
        <row r="171">
          <cell r="A171" t="str">
            <v>MORTUARY CABINET</v>
          </cell>
        </row>
        <row r="172">
          <cell r="A172" t="str">
            <v>MOVABLE LAMP</v>
          </cell>
        </row>
        <row r="173">
          <cell r="A173" t="str">
            <v>MULTIPARA DEFIBRILLATOR</v>
          </cell>
        </row>
        <row r="174">
          <cell r="A174" t="str">
            <v>MULTIPARA ECG MONITOR</v>
          </cell>
        </row>
        <row r="175">
          <cell r="A175" t="str">
            <v>NEAR VISION CHART</v>
          </cell>
        </row>
        <row r="176">
          <cell r="A176" t="str">
            <v>NEBULISER</v>
          </cell>
        </row>
        <row r="177">
          <cell r="A177" t="str">
            <v>NEBULIZER</v>
          </cell>
        </row>
        <row r="178">
          <cell r="A178" t="str">
            <v>NEBULIZER</v>
          </cell>
        </row>
        <row r="179">
          <cell r="A179" t="str">
            <v>NEBULIZER MACHINE</v>
          </cell>
        </row>
        <row r="180">
          <cell r="A180" t="str">
            <v>NEEDLE</v>
          </cell>
        </row>
        <row r="181">
          <cell r="A181" t="str">
            <v>NEEDLE BURNER</v>
          </cell>
        </row>
        <row r="182">
          <cell r="A182" t="str">
            <v>NEEDLE BURNER AND SYRINGE DESTROYER</v>
          </cell>
        </row>
        <row r="183">
          <cell r="A183" t="str">
            <v>NEEDLE CUTTER</v>
          </cell>
        </row>
        <row r="184">
          <cell r="A184" t="str">
            <v>NEEDLE DESTROYER</v>
          </cell>
        </row>
        <row r="185">
          <cell r="A185" t="str">
            <v>NEEDLE INSERT SYRINGE</v>
          </cell>
        </row>
        <row r="186">
          <cell r="A186" t="str">
            <v>NOISE LESS SUCTION MACHINE</v>
          </cell>
        </row>
        <row r="187">
          <cell r="A187" t="str">
            <v>NST MACHINE</v>
          </cell>
        </row>
        <row r="188">
          <cell r="A188" t="str">
            <v>O.T. CEILING LAMP</v>
          </cell>
        </row>
        <row r="189">
          <cell r="A189" t="str">
            <v>O.T. TABLE</v>
          </cell>
        </row>
        <row r="190">
          <cell r="A190" t="str">
            <v>O2 CYLINDER</v>
          </cell>
        </row>
        <row r="191">
          <cell r="A191" t="str">
            <v>O2 HUMIDIFIER</v>
          </cell>
        </row>
        <row r="192">
          <cell r="A192" t="str">
            <v>O2 HUMIDIFIER AND CYLINDER</v>
          </cell>
        </row>
        <row r="193">
          <cell r="A193" t="str">
            <v>O2 HUMIDIFIER CONNECTOR</v>
          </cell>
        </row>
        <row r="194">
          <cell r="A194" t="str">
            <v>OPTHAMOSCOPE</v>
          </cell>
        </row>
        <row r="195">
          <cell r="A195" t="str">
            <v>OT LIGHT</v>
          </cell>
        </row>
        <row r="196">
          <cell r="A196" t="str">
            <v>OT TABLE</v>
          </cell>
        </row>
        <row r="197">
          <cell r="A197" t="str">
            <v xml:space="preserve">OVEN </v>
          </cell>
        </row>
        <row r="198">
          <cell r="A198" t="str">
            <v>OVEN INCUBATOR</v>
          </cell>
        </row>
        <row r="199">
          <cell r="A199" t="str">
            <v>OVER HEAD WARMER</v>
          </cell>
        </row>
        <row r="200">
          <cell r="A200" t="str">
            <v>OVERHEAD WARMER</v>
          </cell>
        </row>
        <row r="201">
          <cell r="A201" t="str">
            <v>PATIENT MONITOR</v>
          </cell>
        </row>
        <row r="202">
          <cell r="A202" t="str">
            <v>PATIENT TROLLEY</v>
          </cell>
        </row>
        <row r="203">
          <cell r="A203" t="str">
            <v>PEDAL SUCTION</v>
          </cell>
        </row>
        <row r="204">
          <cell r="A204" t="str">
            <v>PHACO MACHINE</v>
          </cell>
        </row>
        <row r="205">
          <cell r="A205" t="str">
            <v>PHOTO COLORIMETER</v>
          </cell>
        </row>
        <row r="206">
          <cell r="A206" t="str">
            <v>PHOTO THERAPY</v>
          </cell>
        </row>
        <row r="207">
          <cell r="A207" t="str">
            <v>PHOTO THERAPY</v>
          </cell>
        </row>
        <row r="208">
          <cell r="A208" t="str">
            <v>PHOTOELECTRIC COLORIMETER</v>
          </cell>
        </row>
        <row r="209">
          <cell r="A209" t="str">
            <v>PHOTOLOGICAL MICROSCOPE</v>
          </cell>
        </row>
        <row r="210">
          <cell r="A210" t="str">
            <v>PIPETTE</v>
          </cell>
        </row>
        <row r="211">
          <cell r="A211" t="str">
            <v>PLASMA EXPRESSOR</v>
          </cell>
        </row>
        <row r="212">
          <cell r="A212" t="str">
            <v>PLASMA THAWING BATH</v>
          </cell>
        </row>
        <row r="213">
          <cell r="A213" t="str">
            <v>PLATELET AGITATOR</v>
          </cell>
        </row>
        <row r="214">
          <cell r="A214" t="str">
            <v>PNEUMATIC HAND SPRAYER</v>
          </cell>
        </row>
        <row r="215">
          <cell r="A215" t="str">
            <v>POCKET FOETAL DOPPLER</v>
          </cell>
        </row>
        <row r="216">
          <cell r="A216" t="str">
            <v>PORTABLE AUTOCLAVE</v>
          </cell>
        </row>
        <row r="217">
          <cell r="A217" t="str">
            <v>PORTABLE LAMP FOR DELIVERY</v>
          </cell>
        </row>
        <row r="218">
          <cell r="A218" t="str">
            <v xml:space="preserve">PORTABLE SUCTION </v>
          </cell>
        </row>
        <row r="219">
          <cell r="A219" t="str">
            <v>PORTABLE VENTILATOR</v>
          </cell>
        </row>
        <row r="220">
          <cell r="A220" t="str">
            <v>PROJECTION PERIMETER</v>
          </cell>
        </row>
        <row r="221">
          <cell r="A221" t="str">
            <v>PULSE  OXIMETER</v>
          </cell>
        </row>
        <row r="222">
          <cell r="A222" t="str">
            <v>PULSE MULTIPARA MONITER</v>
          </cell>
        </row>
        <row r="223">
          <cell r="A223" t="str">
            <v>PULSE OSCILATOR</v>
          </cell>
        </row>
        <row r="224">
          <cell r="A224" t="str">
            <v>PULSE OXIMETER</v>
          </cell>
        </row>
        <row r="225">
          <cell r="A225" t="str">
            <v>PULSE OXIMTER FINGERTIP</v>
          </cell>
        </row>
        <row r="226">
          <cell r="A226" t="str">
            <v>RADIANT HEAT WARMER</v>
          </cell>
        </row>
        <row r="227">
          <cell r="A227" t="str">
            <v>RADIATOR HEAT WARMER</v>
          </cell>
        </row>
        <row r="228">
          <cell r="A228" t="str">
            <v>REFRIGERATOR</v>
          </cell>
        </row>
        <row r="229">
          <cell r="A229" t="str">
            <v>RESPIRATORY DISTRESS MANAGEMENT UNIT</v>
          </cell>
        </row>
        <row r="230">
          <cell r="A230" t="str">
            <v>RESUSCITATION KIT</v>
          </cell>
        </row>
        <row r="231">
          <cell r="A231" t="str">
            <v>RO PLANT</v>
          </cell>
        </row>
        <row r="232">
          <cell r="A232" t="str">
            <v>ROTARY SHAKER</v>
          </cell>
        </row>
        <row r="233">
          <cell r="A233" t="str">
            <v>SCANING MACHINE</v>
          </cell>
        </row>
        <row r="234">
          <cell r="A234" t="str">
            <v>SCOPE CLEANING ENDO CLEANER</v>
          </cell>
        </row>
        <row r="235">
          <cell r="A235" t="str">
            <v>SEALING OT LIGHT</v>
          </cell>
        </row>
        <row r="236">
          <cell r="A236" t="str">
            <v>SEALING SHADOWLESS LAMP</v>
          </cell>
        </row>
        <row r="237">
          <cell r="A237" t="str">
            <v>SEMI ANALYZER</v>
          </cell>
        </row>
        <row r="238">
          <cell r="A238" t="str">
            <v>SEMI AUTO ANALYZER</v>
          </cell>
        </row>
        <row r="239">
          <cell r="A239" t="str">
            <v>SEMIAUTOMATED CHEMESTRY ANALYSER</v>
          </cell>
        </row>
        <row r="240">
          <cell r="A240" t="str">
            <v>SHADOW LAMP</v>
          </cell>
        </row>
        <row r="241">
          <cell r="A241" t="str">
            <v>SHADOWLESS LAMP</v>
          </cell>
        </row>
        <row r="242">
          <cell r="A242" t="str">
            <v>SHADOWLESS LAMP</v>
          </cell>
        </row>
        <row r="243">
          <cell r="A243" t="str">
            <v>SHADOWLESS MOBILE OPERATION LAMP</v>
          </cell>
        </row>
        <row r="244">
          <cell r="A244" t="str">
            <v>SHADOWLESS MOBILE OPERATION LAMP</v>
          </cell>
        </row>
        <row r="245">
          <cell r="A245" t="str">
            <v>SHALLEY EASY</v>
          </cell>
        </row>
        <row r="246">
          <cell r="A246" t="str">
            <v>SHALLEY EASY</v>
          </cell>
        </row>
        <row r="247">
          <cell r="A247" t="str">
            <v>SHORT WAVE DIATHERMY</v>
          </cell>
        </row>
        <row r="248">
          <cell r="A248" t="str">
            <v>SHORTWAVE DIATHERMY</v>
          </cell>
        </row>
        <row r="249">
          <cell r="A249" t="str">
            <v>SHORTWAVE DIATHERMY</v>
          </cell>
        </row>
        <row r="250">
          <cell r="A250" t="str">
            <v>SIGNATURE MACHINE</v>
          </cell>
        </row>
        <row r="251">
          <cell r="A251" t="str">
            <v>SIGNATURE MACHINE</v>
          </cell>
        </row>
        <row r="252">
          <cell r="A252" t="str">
            <v>SINGLE DRUM AUTOCLAVE</v>
          </cell>
        </row>
        <row r="253">
          <cell r="A253" t="str">
            <v>SINGLE DRUM AUTOCLAVE</v>
          </cell>
        </row>
        <row r="254">
          <cell r="A254" t="str">
            <v>SINGLE SHADOWLESS LIGHT</v>
          </cell>
        </row>
        <row r="255">
          <cell r="A255" t="str">
            <v>SKIN MANUAL CONTROLLER WARMER</v>
          </cell>
        </row>
        <row r="256">
          <cell r="A256" t="str">
            <v>SKIN MANUAL CONTROLLER WARMER</v>
          </cell>
        </row>
        <row r="257">
          <cell r="A257" t="str">
            <v>SLIT LAMP</v>
          </cell>
        </row>
        <row r="258">
          <cell r="A258" t="str">
            <v>SLIT LAMP</v>
          </cell>
        </row>
        <row r="259">
          <cell r="A259" t="str">
            <v>SNELLER'S CHART</v>
          </cell>
        </row>
        <row r="260">
          <cell r="A260" t="str">
            <v>SOIDO LAMP</v>
          </cell>
        </row>
        <row r="261">
          <cell r="A261" t="str">
            <v>SOIDO LAMP</v>
          </cell>
        </row>
        <row r="262">
          <cell r="A262" t="str">
            <v>SONOGRAPHY MACHINE</v>
          </cell>
        </row>
        <row r="263">
          <cell r="A263" t="str">
            <v>SONOGRAPHY MACHINE</v>
          </cell>
        </row>
        <row r="264">
          <cell r="A264" t="str">
            <v>SPOT LAMP</v>
          </cell>
        </row>
        <row r="265">
          <cell r="A265" t="str">
            <v>SPOT LAMP</v>
          </cell>
        </row>
        <row r="266">
          <cell r="A266" t="str">
            <v>SPOT LIGHT</v>
          </cell>
        </row>
        <row r="267">
          <cell r="A267" t="str">
            <v>SPOT LIGHT</v>
          </cell>
        </row>
        <row r="268">
          <cell r="A268" t="str">
            <v>STABALIZER</v>
          </cell>
        </row>
        <row r="269">
          <cell r="A269" t="str">
            <v>STABLIZER</v>
          </cell>
        </row>
        <row r="270">
          <cell r="A270" t="str">
            <v>STABLIZER</v>
          </cell>
        </row>
        <row r="271">
          <cell r="A271" t="str">
            <v>STAND WEIGHT MACHINE</v>
          </cell>
        </row>
        <row r="272">
          <cell r="A272" t="str">
            <v>STAND WEIGHT MACHINE</v>
          </cell>
        </row>
        <row r="273">
          <cell r="A273" t="str">
            <v>STANDING BP APPARATUS</v>
          </cell>
        </row>
        <row r="274">
          <cell r="A274" t="str">
            <v>STANDING BP APPARATUS</v>
          </cell>
        </row>
        <row r="275">
          <cell r="A275" t="str">
            <v>STANDING SHADOWLESS LAMP</v>
          </cell>
        </row>
        <row r="276">
          <cell r="A276" t="str">
            <v>STANDING SHADOWLESS LAMP</v>
          </cell>
        </row>
        <row r="277">
          <cell r="A277" t="str">
            <v>STATIC CYCLE</v>
          </cell>
        </row>
        <row r="278">
          <cell r="A278" t="str">
            <v>STATIC CYCLE</v>
          </cell>
        </row>
        <row r="279">
          <cell r="A279" t="str">
            <v>STEAM STERILIZER</v>
          </cell>
        </row>
        <row r="280">
          <cell r="A280" t="str">
            <v>STEAM STERILIZER</v>
          </cell>
        </row>
        <row r="281">
          <cell r="A281" t="str">
            <v>STERI AIR PCI</v>
          </cell>
        </row>
        <row r="282">
          <cell r="A282" t="str">
            <v>STERI AIR PCI</v>
          </cell>
        </row>
        <row r="283">
          <cell r="A283" t="str">
            <v>STERILIZER</v>
          </cell>
        </row>
        <row r="284">
          <cell r="A284" t="str">
            <v>STERILIZER</v>
          </cell>
        </row>
        <row r="285">
          <cell r="A285" t="str">
            <v>STETHOSCOPE</v>
          </cell>
        </row>
        <row r="286">
          <cell r="A286" t="str">
            <v>STIMULATOR</v>
          </cell>
        </row>
        <row r="287">
          <cell r="A287" t="str">
            <v>STIMULATOR</v>
          </cell>
        </row>
        <row r="288">
          <cell r="A288" t="str">
            <v>SUCTION MACHINE</v>
          </cell>
        </row>
        <row r="289">
          <cell r="A289" t="str">
            <v>SUCTION MACHINE</v>
          </cell>
        </row>
        <row r="290">
          <cell r="A290" t="str">
            <v>SUCTION PUMP</v>
          </cell>
        </row>
        <row r="291">
          <cell r="A291" t="str">
            <v>SUCTION PUMP</v>
          </cell>
        </row>
        <row r="292">
          <cell r="A292" t="str">
            <v>SUCTION PUMP</v>
          </cell>
        </row>
        <row r="293">
          <cell r="A293" t="str">
            <v>SUCTION PUMP</v>
          </cell>
        </row>
        <row r="294">
          <cell r="A294" t="str">
            <v>SURGICAL CUATERY</v>
          </cell>
        </row>
        <row r="295">
          <cell r="A295" t="str">
            <v>SURGICAL CUATERY</v>
          </cell>
        </row>
        <row r="296">
          <cell r="A296" t="str">
            <v>SURGICAL TABLE</v>
          </cell>
        </row>
        <row r="297">
          <cell r="A297" t="str">
            <v>SURGICAL TABLE</v>
          </cell>
        </row>
        <row r="298">
          <cell r="A298" t="str">
            <v>SYRINGE DESTROYER</v>
          </cell>
        </row>
        <row r="299">
          <cell r="A299" t="str">
            <v>SYRINGE DESTROYER</v>
          </cell>
        </row>
        <row r="300">
          <cell r="A300" t="str">
            <v>SYRINGE HUB CUTTER</v>
          </cell>
        </row>
        <row r="301">
          <cell r="A301" t="str">
            <v>SYRINGE INFUSION PUMP</v>
          </cell>
        </row>
        <row r="302">
          <cell r="A302" t="str">
            <v>SYRINGE NEEDLE DESTROYER</v>
          </cell>
        </row>
        <row r="303">
          <cell r="A303" t="str">
            <v>SYRINGE NEEDLE DESTROYER</v>
          </cell>
        </row>
        <row r="304">
          <cell r="A304" t="str">
            <v>TEMPERATURE CONTROLLER SUCTION</v>
          </cell>
        </row>
        <row r="305">
          <cell r="A305" t="str">
            <v>TEMPERATURE CONTROLLER SUCTION</v>
          </cell>
        </row>
        <row r="306">
          <cell r="A306" t="str">
            <v>TONOMETER</v>
          </cell>
        </row>
        <row r="307">
          <cell r="A307" t="str">
            <v>TONOMETER</v>
          </cell>
        </row>
        <row r="308">
          <cell r="A308" t="str">
            <v>TOP OPENING REFRIGERATOR</v>
          </cell>
        </row>
        <row r="309">
          <cell r="A309" t="str">
            <v>TOP OPENING REFRIGERATOR</v>
          </cell>
        </row>
        <row r="310">
          <cell r="A310" t="str">
            <v>TRACTION SYSTEM</v>
          </cell>
        </row>
        <row r="311">
          <cell r="A311" t="str">
            <v>TRACTION SYSTEM</v>
          </cell>
        </row>
        <row r="312">
          <cell r="A312" t="str">
            <v>TRANSPORT BABY INCUBATOR</v>
          </cell>
        </row>
        <row r="313">
          <cell r="A313" t="str">
            <v>TRANSPORT BABY INCUBATOR</v>
          </cell>
        </row>
        <row r="314">
          <cell r="A314" t="str">
            <v>TRANSPORT INCUBATOR</v>
          </cell>
        </row>
        <row r="315">
          <cell r="A315" t="str">
            <v>TRANSPORT INCUBATOR</v>
          </cell>
        </row>
        <row r="316">
          <cell r="A316" t="str">
            <v>TRIMMER</v>
          </cell>
        </row>
        <row r="317">
          <cell r="A317" t="str">
            <v>TRIMMER</v>
          </cell>
        </row>
        <row r="318">
          <cell r="A318" t="str">
            <v>TUBE SEALER</v>
          </cell>
        </row>
        <row r="319">
          <cell r="A319" t="str">
            <v>TUBE SEALER</v>
          </cell>
        </row>
        <row r="320">
          <cell r="A320" t="str">
            <v>TUBE SEALER TABLE TOP</v>
          </cell>
        </row>
        <row r="321">
          <cell r="A321" t="str">
            <v>TUBE SEALER TABLE TOP</v>
          </cell>
        </row>
        <row r="322">
          <cell r="A322" t="str">
            <v>TURBIDIMETER</v>
          </cell>
        </row>
        <row r="323">
          <cell r="A323" t="str">
            <v>TWO BODY MORTUARY CABINET</v>
          </cell>
        </row>
        <row r="324">
          <cell r="A324" t="str">
            <v>TWO BODY MORTUARY CABINET</v>
          </cell>
        </row>
        <row r="325">
          <cell r="A325" t="str">
            <v>ULTRA SONIC DOPPLER</v>
          </cell>
        </row>
        <row r="326">
          <cell r="A326" t="str">
            <v>ULTRA SONIC DOPPLER</v>
          </cell>
        </row>
        <row r="327">
          <cell r="A327" t="str">
            <v>ULTRASCONIC THERAPY UNIT</v>
          </cell>
        </row>
        <row r="328">
          <cell r="A328" t="str">
            <v>ULTRASCONIC THERAPY UNIT</v>
          </cell>
        </row>
        <row r="329">
          <cell r="A329" t="str">
            <v>ULTRASOUND FOETAL DOPPLER</v>
          </cell>
        </row>
        <row r="330">
          <cell r="A330" t="str">
            <v>ULTRASOUND FOETAL DOPPLER</v>
          </cell>
        </row>
        <row r="331">
          <cell r="A331" t="str">
            <v>ULTRASOUND MACHINE</v>
          </cell>
        </row>
        <row r="332">
          <cell r="A332" t="str">
            <v>ULTRASOUND MACHINE</v>
          </cell>
        </row>
        <row r="333">
          <cell r="A333" t="str">
            <v>ULTRAVOILET CHAMBER</v>
          </cell>
        </row>
        <row r="334">
          <cell r="A334" t="str">
            <v>ULTRAVOILET CHAMBER</v>
          </cell>
        </row>
        <row r="335">
          <cell r="A335" t="str">
            <v>UPS</v>
          </cell>
        </row>
        <row r="336">
          <cell r="A336" t="str">
            <v>UTRA SOUND DIGITAL DOPPLER</v>
          </cell>
        </row>
        <row r="337">
          <cell r="A337" t="str">
            <v>UTRA SOUND DIGITAL DOPPLER</v>
          </cell>
        </row>
        <row r="338">
          <cell r="A338" t="str">
            <v>UV SPECTRO PHOTOMETER</v>
          </cell>
        </row>
        <row r="339">
          <cell r="A339" t="str">
            <v>UV SPECTRO PHOTOMETER</v>
          </cell>
        </row>
        <row r="340">
          <cell r="A340" t="str">
            <v>VANFOG MACHINE</v>
          </cell>
        </row>
        <row r="341">
          <cell r="A341" t="str">
            <v>VDRL ROTATOR</v>
          </cell>
        </row>
        <row r="342">
          <cell r="A342" t="str">
            <v>VDRL ROTATOR</v>
          </cell>
        </row>
        <row r="343">
          <cell r="A343" t="str">
            <v>VDRL SHAKER</v>
          </cell>
        </row>
        <row r="344">
          <cell r="A344" t="str">
            <v>VENTILATION SYSTEM</v>
          </cell>
        </row>
        <row r="345">
          <cell r="A345" t="str">
            <v>VENTILATION SYSTEM</v>
          </cell>
        </row>
        <row r="346">
          <cell r="A346" t="str">
            <v>VENTILATOR</v>
          </cell>
        </row>
        <row r="347">
          <cell r="A347" t="str">
            <v>VENTILATOR</v>
          </cell>
        </row>
        <row r="348">
          <cell r="A348" t="str">
            <v>VENTILATOR MACHINE</v>
          </cell>
        </row>
        <row r="349">
          <cell r="A349" t="str">
            <v>VENTILATOR MACHINE</v>
          </cell>
        </row>
        <row r="350">
          <cell r="A350" t="str">
            <v>VENTILATOR PART1</v>
          </cell>
        </row>
        <row r="351">
          <cell r="A351" t="str">
            <v>VENTILATOR PART1</v>
          </cell>
        </row>
        <row r="352">
          <cell r="A352" t="str">
            <v>VENTILATOR PART2</v>
          </cell>
        </row>
        <row r="353">
          <cell r="A353" t="str">
            <v>VENTILATOR PART2</v>
          </cell>
        </row>
        <row r="354">
          <cell r="A354" t="str">
            <v>VERTICAL AUTOCLAVE</v>
          </cell>
        </row>
        <row r="355">
          <cell r="A355" t="str">
            <v>VERTICAL AUTOCLAVE</v>
          </cell>
        </row>
        <row r="356">
          <cell r="A356" t="str">
            <v>VIEW BOX</v>
          </cell>
        </row>
        <row r="357">
          <cell r="A357" t="str">
            <v>VIRTUAL STABILISER</v>
          </cell>
        </row>
        <row r="358">
          <cell r="A358" t="str">
            <v>VIRTUAL STABILISER</v>
          </cell>
        </row>
        <row r="359">
          <cell r="A359" t="str">
            <v>VISION CHART</v>
          </cell>
        </row>
        <row r="360">
          <cell r="A360" t="str">
            <v>VISION CHART</v>
          </cell>
        </row>
        <row r="361">
          <cell r="A361" t="str">
            <v>VISION DRUM</v>
          </cell>
        </row>
        <row r="362">
          <cell r="A362" t="str">
            <v>VITRECTOMY FOR EYE</v>
          </cell>
        </row>
        <row r="363">
          <cell r="A363" t="str">
            <v>VITRECTOMY FOR EYE</v>
          </cell>
        </row>
        <row r="364">
          <cell r="A364" t="str">
            <v>VOICE OPERATOR</v>
          </cell>
        </row>
        <row r="365">
          <cell r="A365" t="str">
            <v>WARMER</v>
          </cell>
        </row>
        <row r="366">
          <cell r="A366" t="str">
            <v>WARMER</v>
          </cell>
        </row>
        <row r="367">
          <cell r="A367" t="str">
            <v>WASHER EXTRACTOR</v>
          </cell>
        </row>
        <row r="368">
          <cell r="A368" t="str">
            <v>WASHER EXTRACTOR</v>
          </cell>
        </row>
        <row r="369">
          <cell r="A369" t="str">
            <v>WASHWELL</v>
          </cell>
        </row>
        <row r="370">
          <cell r="A370" t="str">
            <v>WATER BATH</v>
          </cell>
        </row>
        <row r="371">
          <cell r="A371" t="str">
            <v>WATER BATH</v>
          </cell>
        </row>
        <row r="372">
          <cell r="A372" t="str">
            <v>WATER BATH UNSTIRRED</v>
          </cell>
        </row>
        <row r="373">
          <cell r="A373" t="str">
            <v>WATER BATH UNSTIRRED</v>
          </cell>
        </row>
        <row r="374">
          <cell r="A374" t="str">
            <v>WAX BATH</v>
          </cell>
        </row>
        <row r="375">
          <cell r="A375" t="str">
            <v>WAX BATH</v>
          </cell>
        </row>
        <row r="376">
          <cell r="A376" t="str">
            <v>WAX MACHINE</v>
          </cell>
        </row>
        <row r="377">
          <cell r="A377" t="str">
            <v>WAX MACHINE</v>
          </cell>
        </row>
        <row r="378">
          <cell r="A378" t="str">
            <v>WEIGHING MACHINE</v>
          </cell>
        </row>
        <row r="379">
          <cell r="A379" t="str">
            <v>WEIGHING MACHINE</v>
          </cell>
        </row>
        <row r="380">
          <cell r="A380" t="str">
            <v>WEIGHING SCALE</v>
          </cell>
        </row>
        <row r="381">
          <cell r="A381" t="str">
            <v>WHEEL CHAIR</v>
          </cell>
        </row>
        <row r="382">
          <cell r="A382" t="str">
            <v>WHEEL CHAIR</v>
          </cell>
        </row>
        <row r="383">
          <cell r="A383" t="str">
            <v>X-RAY BOX</v>
          </cell>
        </row>
        <row r="384">
          <cell r="A384" t="str">
            <v>X-RAY BOX</v>
          </cell>
        </row>
        <row r="385">
          <cell r="A385" t="str">
            <v>X-RAY CONTROLLER</v>
          </cell>
        </row>
        <row r="386">
          <cell r="A386" t="str">
            <v>X-RAY MACHINE</v>
          </cell>
        </row>
        <row r="387">
          <cell r="A387" t="str">
            <v>X-RAY MACHINE</v>
          </cell>
        </row>
        <row r="388">
          <cell r="A388" t="str">
            <v>X-RAY MACHINE DENTAL</v>
          </cell>
        </row>
        <row r="389">
          <cell r="A389" t="str">
            <v>X-RAY MACHINE DENTAL</v>
          </cell>
        </row>
        <row r="390">
          <cell r="A390" t="str">
            <v>X-RAY MACHINE PORTABLE</v>
          </cell>
        </row>
        <row r="391">
          <cell r="A391" t="str">
            <v>X-RAY MACHINE PORTABLE</v>
          </cell>
        </row>
        <row r="392">
          <cell r="A392" t="str">
            <v>YAG LASER</v>
          </cell>
        </row>
        <row r="393">
          <cell r="A393" t="str">
            <v>YAG LASER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5"/>
  <sheetViews>
    <sheetView tabSelected="1" workbookViewId="0">
      <selection activeCell="F120" sqref="F120"/>
    </sheetView>
  </sheetViews>
  <sheetFormatPr defaultRowHeight="15" x14ac:dyDescent="0.25"/>
  <cols>
    <col min="1" max="1" width="7" style="29" bestFit="1" customWidth="1"/>
    <col min="2" max="2" width="52.5703125" style="1" customWidth="1"/>
    <col min="3" max="3" width="31.7109375" style="30" customWidth="1"/>
    <col min="4" max="4" width="23" style="1" customWidth="1"/>
    <col min="5" max="5" width="23" style="30" customWidth="1"/>
    <col min="6" max="6" width="22.28515625" style="1" customWidth="1"/>
    <col min="7" max="16384" width="9.140625" style="1"/>
  </cols>
  <sheetData>
    <row r="3" spans="1:5" ht="30.75" customHeight="1" x14ac:dyDescent="0.25">
      <c r="A3" s="36" t="s">
        <v>0</v>
      </c>
      <c r="B3" s="37"/>
      <c r="C3" s="37"/>
      <c r="D3" s="37"/>
      <c r="E3" s="38"/>
    </row>
    <row r="4" spans="1:5" x14ac:dyDescent="0.25">
      <c r="A4" s="39"/>
      <c r="B4" s="40"/>
      <c r="C4" s="40"/>
      <c r="D4" s="40"/>
      <c r="E4" s="41"/>
    </row>
    <row r="5" spans="1:5" ht="15.75" thickBot="1" x14ac:dyDescent="0.3">
      <c r="A5" s="42"/>
      <c r="B5" s="43"/>
      <c r="C5" s="43"/>
      <c r="D5" s="43"/>
      <c r="E5" s="44"/>
    </row>
    <row r="6" spans="1:5" ht="34.5" customHeight="1" thickBot="1" x14ac:dyDescent="0.3">
      <c r="A6" s="2" t="s">
        <v>1</v>
      </c>
      <c r="B6" s="3" t="s">
        <v>2</v>
      </c>
      <c r="C6" s="4" t="s">
        <v>3</v>
      </c>
      <c r="D6" s="5" t="s">
        <v>4</v>
      </c>
      <c r="E6" s="6" t="s">
        <v>5</v>
      </c>
    </row>
    <row r="7" spans="1:5" ht="21" customHeight="1" x14ac:dyDescent="0.25">
      <c r="A7" s="7">
        <v>1</v>
      </c>
      <c r="B7" s="8" t="s">
        <v>6</v>
      </c>
      <c r="C7" s="9">
        <v>12000</v>
      </c>
      <c r="D7" s="10">
        <v>56</v>
      </c>
      <c r="E7" s="11">
        <f t="shared" ref="E7:E70" si="0">D7*C7</f>
        <v>672000</v>
      </c>
    </row>
    <row r="8" spans="1:5" ht="21" customHeight="1" x14ac:dyDescent="0.25">
      <c r="A8" s="12">
        <f t="shared" ref="A8:A71" si="1">A7+1</f>
        <v>2</v>
      </c>
      <c r="B8" s="13" t="s">
        <v>7</v>
      </c>
      <c r="C8" s="14">
        <v>60000</v>
      </c>
      <c r="D8" s="15">
        <f>594+101+131+47</f>
        <v>873</v>
      </c>
      <c r="E8" s="16">
        <f t="shared" si="0"/>
        <v>52380000</v>
      </c>
    </row>
    <row r="9" spans="1:5" s="31" customFormat="1" ht="21" customHeight="1" x14ac:dyDescent="0.25">
      <c r="A9" s="12">
        <f t="shared" si="1"/>
        <v>3</v>
      </c>
      <c r="B9" s="13" t="s">
        <v>8</v>
      </c>
      <c r="C9" s="14">
        <v>5000</v>
      </c>
      <c r="D9" s="15">
        <v>2173</v>
      </c>
      <c r="E9" s="16">
        <f t="shared" si="0"/>
        <v>10865000</v>
      </c>
    </row>
    <row r="10" spans="1:5" s="31" customFormat="1" ht="21" customHeight="1" x14ac:dyDescent="0.25">
      <c r="A10" s="12">
        <f t="shared" si="1"/>
        <v>4</v>
      </c>
      <c r="B10" s="17" t="s">
        <v>9</v>
      </c>
      <c r="C10" s="14">
        <v>300000</v>
      </c>
      <c r="D10" s="15">
        <v>33</v>
      </c>
      <c r="E10" s="16">
        <f t="shared" si="0"/>
        <v>9900000</v>
      </c>
    </row>
    <row r="11" spans="1:5" ht="21" customHeight="1" x14ac:dyDescent="0.25">
      <c r="A11" s="12">
        <f t="shared" si="1"/>
        <v>5</v>
      </c>
      <c r="B11" s="17" t="s">
        <v>10</v>
      </c>
      <c r="C11" s="14">
        <v>1000000</v>
      </c>
      <c r="D11" s="15">
        <v>20</v>
      </c>
      <c r="E11" s="16">
        <f t="shared" si="0"/>
        <v>20000000</v>
      </c>
    </row>
    <row r="12" spans="1:5" ht="21" customHeight="1" x14ac:dyDescent="0.25">
      <c r="A12" s="12">
        <f t="shared" si="1"/>
        <v>6</v>
      </c>
      <c r="B12" s="17" t="s">
        <v>11</v>
      </c>
      <c r="C12" s="14">
        <v>100000</v>
      </c>
      <c r="D12" s="15">
        <v>9</v>
      </c>
      <c r="E12" s="16">
        <f t="shared" si="0"/>
        <v>900000</v>
      </c>
    </row>
    <row r="13" spans="1:5" ht="21" customHeight="1" x14ac:dyDescent="0.25">
      <c r="A13" s="12">
        <f t="shared" si="1"/>
        <v>7</v>
      </c>
      <c r="B13" s="17" t="s">
        <v>12</v>
      </c>
      <c r="C13" s="14">
        <v>150000</v>
      </c>
      <c r="D13" s="15">
        <v>123</v>
      </c>
      <c r="E13" s="16">
        <f t="shared" si="0"/>
        <v>18450000</v>
      </c>
    </row>
    <row r="14" spans="1:5" ht="21" customHeight="1" x14ac:dyDescent="0.25">
      <c r="A14" s="12">
        <f t="shared" si="1"/>
        <v>8</v>
      </c>
      <c r="B14" s="17" t="s">
        <v>13</v>
      </c>
      <c r="C14" s="14">
        <v>5000</v>
      </c>
      <c r="D14" s="15">
        <v>449</v>
      </c>
      <c r="E14" s="16">
        <f t="shared" si="0"/>
        <v>2245000</v>
      </c>
    </row>
    <row r="15" spans="1:5" ht="21" customHeight="1" x14ac:dyDescent="0.25">
      <c r="A15" s="12">
        <f t="shared" si="1"/>
        <v>9</v>
      </c>
      <c r="B15" s="13" t="s">
        <v>14</v>
      </c>
      <c r="C15" s="14">
        <v>3500000</v>
      </c>
      <c r="D15" s="15">
        <v>51</v>
      </c>
      <c r="E15" s="16">
        <f t="shared" si="0"/>
        <v>178500000</v>
      </c>
    </row>
    <row r="16" spans="1:5" ht="21" customHeight="1" x14ac:dyDescent="0.25">
      <c r="A16" s="12">
        <f t="shared" si="1"/>
        <v>10</v>
      </c>
      <c r="B16" s="17" t="s">
        <v>15</v>
      </c>
      <c r="C16" s="14">
        <v>30000</v>
      </c>
      <c r="D16" s="15">
        <v>186</v>
      </c>
      <c r="E16" s="16">
        <f t="shared" si="0"/>
        <v>5580000</v>
      </c>
    </row>
    <row r="17" spans="1:6" ht="21" customHeight="1" x14ac:dyDescent="0.25">
      <c r="A17" s="12">
        <f t="shared" si="1"/>
        <v>11</v>
      </c>
      <c r="B17" s="17" t="s">
        <v>16</v>
      </c>
      <c r="C17" s="14">
        <v>15000</v>
      </c>
      <c r="D17" s="15">
        <f>124+908+2+455</f>
        <v>1489</v>
      </c>
      <c r="E17" s="16">
        <f t="shared" si="0"/>
        <v>22335000</v>
      </c>
    </row>
    <row r="18" spans="1:6" ht="21" customHeight="1" x14ac:dyDescent="0.25">
      <c r="A18" s="12">
        <f t="shared" si="1"/>
        <v>12</v>
      </c>
      <c r="B18" s="17" t="s">
        <v>17</v>
      </c>
      <c r="C18" s="14">
        <v>10000</v>
      </c>
      <c r="D18" s="15">
        <v>332</v>
      </c>
      <c r="E18" s="16">
        <f t="shared" si="0"/>
        <v>3320000</v>
      </c>
    </row>
    <row r="19" spans="1:6" ht="21" customHeight="1" x14ac:dyDescent="0.25">
      <c r="A19" s="12">
        <f t="shared" si="1"/>
        <v>13</v>
      </c>
      <c r="B19" s="17" t="s">
        <v>18</v>
      </c>
      <c r="C19" s="14">
        <v>350000</v>
      </c>
      <c r="D19" s="15">
        <v>1797</v>
      </c>
      <c r="E19" s="16">
        <f t="shared" si="0"/>
        <v>628950000</v>
      </c>
    </row>
    <row r="20" spans="1:6" ht="21" customHeight="1" x14ac:dyDescent="0.25">
      <c r="A20" s="12">
        <f t="shared" si="1"/>
        <v>14</v>
      </c>
      <c r="B20" s="13" t="s">
        <v>19</v>
      </c>
      <c r="C20" s="14">
        <v>1100000</v>
      </c>
      <c r="D20" s="15">
        <v>688</v>
      </c>
      <c r="E20" s="16">
        <f t="shared" si="0"/>
        <v>756800000</v>
      </c>
    </row>
    <row r="21" spans="1:6" ht="21" customHeight="1" x14ac:dyDescent="0.25">
      <c r="A21" s="12">
        <f t="shared" si="1"/>
        <v>15</v>
      </c>
      <c r="B21" s="17" t="s">
        <v>20</v>
      </c>
      <c r="C21" s="14">
        <v>120000</v>
      </c>
      <c r="D21" s="15">
        <f>12+7</f>
        <v>19</v>
      </c>
      <c r="E21" s="16">
        <f t="shared" si="0"/>
        <v>2280000</v>
      </c>
    </row>
    <row r="22" spans="1:6" ht="21" customHeight="1" x14ac:dyDescent="0.25">
      <c r="A22" s="12">
        <f t="shared" si="1"/>
        <v>16</v>
      </c>
      <c r="B22" s="17" t="s">
        <v>21</v>
      </c>
      <c r="C22" s="14">
        <v>1200000</v>
      </c>
      <c r="D22" s="15">
        <f>37+22</f>
        <v>59</v>
      </c>
      <c r="E22" s="16">
        <f t="shared" si="0"/>
        <v>70800000</v>
      </c>
    </row>
    <row r="23" spans="1:6" ht="21" customHeight="1" x14ac:dyDescent="0.25">
      <c r="A23" s="12">
        <f t="shared" si="1"/>
        <v>17</v>
      </c>
      <c r="B23" s="18" t="s">
        <v>22</v>
      </c>
      <c r="C23" s="14">
        <v>1500</v>
      </c>
      <c r="D23" s="15">
        <v>1582</v>
      </c>
      <c r="E23" s="16">
        <f t="shared" si="0"/>
        <v>2373000</v>
      </c>
    </row>
    <row r="24" spans="1:6" ht="21" customHeight="1" x14ac:dyDescent="0.25">
      <c r="A24" s="12">
        <f t="shared" si="1"/>
        <v>18</v>
      </c>
      <c r="B24" s="17" t="s">
        <v>23</v>
      </c>
      <c r="C24" s="14">
        <v>100000</v>
      </c>
      <c r="D24" s="15">
        <v>7</v>
      </c>
      <c r="E24" s="16">
        <f t="shared" si="0"/>
        <v>700000</v>
      </c>
    </row>
    <row r="25" spans="1:6" ht="21" customHeight="1" x14ac:dyDescent="0.25">
      <c r="A25" s="12">
        <f t="shared" si="1"/>
        <v>19</v>
      </c>
      <c r="B25" s="17" t="s">
        <v>24</v>
      </c>
      <c r="C25" s="14">
        <v>5000</v>
      </c>
      <c r="D25" s="15">
        <v>396</v>
      </c>
      <c r="E25" s="16">
        <f t="shared" si="0"/>
        <v>1980000</v>
      </c>
    </row>
    <row r="26" spans="1:6" ht="21" customHeight="1" x14ac:dyDescent="0.25">
      <c r="A26" s="12">
        <f t="shared" si="1"/>
        <v>20</v>
      </c>
      <c r="B26" s="13" t="s">
        <v>25</v>
      </c>
      <c r="C26" s="14">
        <v>225000</v>
      </c>
      <c r="D26" s="15">
        <f>424+9+18+67</f>
        <v>518</v>
      </c>
      <c r="E26" s="16">
        <f t="shared" si="0"/>
        <v>116550000</v>
      </c>
    </row>
    <row r="27" spans="1:6" ht="21" customHeight="1" x14ac:dyDescent="0.25">
      <c r="A27" s="12">
        <f t="shared" si="1"/>
        <v>21</v>
      </c>
      <c r="B27" s="18" t="s">
        <v>26</v>
      </c>
      <c r="C27" s="14">
        <v>65000</v>
      </c>
      <c r="D27" s="15">
        <f>1174+10+38</f>
        <v>1222</v>
      </c>
      <c r="E27" s="16">
        <f t="shared" si="0"/>
        <v>79430000</v>
      </c>
    </row>
    <row r="28" spans="1:6" ht="21" customHeight="1" x14ac:dyDescent="0.25">
      <c r="A28" s="12">
        <f t="shared" si="1"/>
        <v>22</v>
      </c>
      <c r="B28" s="18" t="s">
        <v>27</v>
      </c>
      <c r="C28" s="14">
        <v>2500</v>
      </c>
      <c r="D28" s="15">
        <f>816+43</f>
        <v>859</v>
      </c>
      <c r="E28" s="16">
        <f t="shared" si="0"/>
        <v>2147500</v>
      </c>
    </row>
    <row r="29" spans="1:6" ht="21" customHeight="1" x14ac:dyDescent="0.25">
      <c r="A29" s="12">
        <f t="shared" si="1"/>
        <v>23</v>
      </c>
      <c r="B29" s="17" t="s">
        <v>28</v>
      </c>
      <c r="C29" s="14">
        <v>250000</v>
      </c>
      <c r="D29" s="15">
        <v>99</v>
      </c>
      <c r="E29" s="16">
        <f t="shared" si="0"/>
        <v>24750000</v>
      </c>
    </row>
    <row r="30" spans="1:6" ht="21" customHeight="1" x14ac:dyDescent="0.25">
      <c r="A30" s="12">
        <f t="shared" si="1"/>
        <v>24</v>
      </c>
      <c r="B30" s="17" t="s">
        <v>29</v>
      </c>
      <c r="C30" s="14">
        <v>30000</v>
      </c>
      <c r="D30" s="15">
        <v>11</v>
      </c>
      <c r="E30" s="16">
        <f t="shared" si="0"/>
        <v>330000</v>
      </c>
    </row>
    <row r="31" spans="1:6" s="31" customFormat="1" ht="21" customHeight="1" x14ac:dyDescent="0.25">
      <c r="A31" s="12">
        <f t="shared" si="1"/>
        <v>25</v>
      </c>
      <c r="B31" s="17" t="s">
        <v>30</v>
      </c>
      <c r="C31" s="14">
        <v>700000</v>
      </c>
      <c r="D31" s="15">
        <f>26+7</f>
        <v>33</v>
      </c>
      <c r="E31" s="16">
        <f t="shared" si="0"/>
        <v>23100000</v>
      </c>
      <c r="F31" s="32"/>
    </row>
    <row r="32" spans="1:6" ht="21" customHeight="1" x14ac:dyDescent="0.25">
      <c r="A32" s="12">
        <f t="shared" si="1"/>
        <v>26</v>
      </c>
      <c r="B32" s="13" t="s">
        <v>31</v>
      </c>
      <c r="C32" s="14">
        <v>200000</v>
      </c>
      <c r="D32" s="15">
        <v>175</v>
      </c>
      <c r="E32" s="16">
        <f t="shared" si="0"/>
        <v>35000000</v>
      </c>
    </row>
    <row r="33" spans="1:5" ht="21" customHeight="1" x14ac:dyDescent="0.25">
      <c r="A33" s="12">
        <f t="shared" si="1"/>
        <v>27</v>
      </c>
      <c r="B33" s="13" t="s">
        <v>32</v>
      </c>
      <c r="C33" s="14">
        <v>200000</v>
      </c>
      <c r="D33" s="15">
        <v>480</v>
      </c>
      <c r="E33" s="16">
        <f t="shared" si="0"/>
        <v>96000000</v>
      </c>
    </row>
    <row r="34" spans="1:5" ht="21" customHeight="1" x14ac:dyDescent="0.25">
      <c r="A34" s="12">
        <f t="shared" si="1"/>
        <v>28</v>
      </c>
      <c r="B34" s="17" t="s">
        <v>33</v>
      </c>
      <c r="C34" s="14">
        <v>150000</v>
      </c>
      <c r="D34" s="15">
        <v>31</v>
      </c>
      <c r="E34" s="16">
        <f t="shared" si="0"/>
        <v>4650000</v>
      </c>
    </row>
    <row r="35" spans="1:5" ht="21" customHeight="1" x14ac:dyDescent="0.25">
      <c r="A35" s="12">
        <f t="shared" si="1"/>
        <v>29</v>
      </c>
      <c r="B35" s="18" t="s">
        <v>34</v>
      </c>
      <c r="C35" s="14">
        <v>36000</v>
      </c>
      <c r="D35" s="15">
        <v>221</v>
      </c>
      <c r="E35" s="16">
        <f t="shared" si="0"/>
        <v>7956000</v>
      </c>
    </row>
    <row r="36" spans="1:5" ht="21" customHeight="1" x14ac:dyDescent="0.25">
      <c r="A36" s="12">
        <f t="shared" si="1"/>
        <v>30</v>
      </c>
      <c r="B36" s="17" t="s">
        <v>35</v>
      </c>
      <c r="C36" s="14">
        <v>25000</v>
      </c>
      <c r="D36" s="15">
        <v>9</v>
      </c>
      <c r="E36" s="16">
        <f t="shared" si="0"/>
        <v>225000</v>
      </c>
    </row>
    <row r="37" spans="1:5" ht="21" customHeight="1" x14ac:dyDescent="0.25">
      <c r="A37" s="12">
        <f t="shared" si="1"/>
        <v>31</v>
      </c>
      <c r="B37" s="17" t="s">
        <v>36</v>
      </c>
      <c r="C37" s="14">
        <v>400000</v>
      </c>
      <c r="D37" s="15">
        <f>3+10</f>
        <v>13</v>
      </c>
      <c r="E37" s="16">
        <f t="shared" si="0"/>
        <v>5200000</v>
      </c>
    </row>
    <row r="38" spans="1:5" ht="21" customHeight="1" x14ac:dyDescent="0.25">
      <c r="A38" s="12">
        <f t="shared" si="1"/>
        <v>32</v>
      </c>
      <c r="B38" s="18" t="s">
        <v>37</v>
      </c>
      <c r="C38" s="14">
        <v>35000</v>
      </c>
      <c r="D38" s="15">
        <v>725</v>
      </c>
      <c r="E38" s="16">
        <f t="shared" si="0"/>
        <v>25375000</v>
      </c>
    </row>
    <row r="39" spans="1:5" ht="21" customHeight="1" x14ac:dyDescent="0.25">
      <c r="A39" s="12">
        <f t="shared" si="1"/>
        <v>33</v>
      </c>
      <c r="B39" s="17" t="s">
        <v>38</v>
      </c>
      <c r="C39" s="14">
        <v>40000</v>
      </c>
      <c r="D39" s="15">
        <v>1148</v>
      </c>
      <c r="E39" s="16">
        <f t="shared" si="0"/>
        <v>45920000</v>
      </c>
    </row>
    <row r="40" spans="1:5" s="31" customFormat="1" ht="21" customHeight="1" x14ac:dyDescent="0.25">
      <c r="A40" s="12">
        <f t="shared" si="1"/>
        <v>34</v>
      </c>
      <c r="B40" s="18" t="s">
        <v>39</v>
      </c>
      <c r="C40" s="14">
        <v>60000</v>
      </c>
      <c r="D40" s="15">
        <v>2884</v>
      </c>
      <c r="E40" s="16">
        <f t="shared" si="0"/>
        <v>173040000</v>
      </c>
    </row>
    <row r="41" spans="1:5" ht="21" customHeight="1" x14ac:dyDescent="0.25">
      <c r="A41" s="12">
        <f t="shared" si="1"/>
        <v>35</v>
      </c>
      <c r="B41" s="13" t="s">
        <v>40</v>
      </c>
      <c r="C41" s="14">
        <v>120000</v>
      </c>
      <c r="D41" s="15">
        <v>658</v>
      </c>
      <c r="E41" s="16">
        <f t="shared" si="0"/>
        <v>78960000</v>
      </c>
    </row>
    <row r="42" spans="1:5" ht="21" customHeight="1" x14ac:dyDescent="0.25">
      <c r="A42" s="12">
        <f t="shared" si="1"/>
        <v>36</v>
      </c>
      <c r="B42" s="13" t="s">
        <v>41</v>
      </c>
      <c r="C42" s="14">
        <v>150000</v>
      </c>
      <c r="D42" s="15">
        <f>44+45+24+16</f>
        <v>129</v>
      </c>
      <c r="E42" s="16">
        <f t="shared" si="0"/>
        <v>19350000</v>
      </c>
    </row>
    <row r="43" spans="1:5" ht="21" customHeight="1" x14ac:dyDescent="0.25">
      <c r="A43" s="12">
        <f t="shared" si="1"/>
        <v>37</v>
      </c>
      <c r="B43" s="13" t="s">
        <v>42</v>
      </c>
      <c r="C43" s="14">
        <v>130000</v>
      </c>
      <c r="D43" s="15">
        <v>215</v>
      </c>
      <c r="E43" s="16">
        <f t="shared" si="0"/>
        <v>27950000</v>
      </c>
    </row>
    <row r="44" spans="1:5" ht="21" customHeight="1" x14ac:dyDescent="0.25">
      <c r="A44" s="12">
        <f t="shared" si="1"/>
        <v>38</v>
      </c>
      <c r="B44" s="13" t="s">
        <v>43</v>
      </c>
      <c r="C44" s="14">
        <v>75000</v>
      </c>
      <c r="D44" s="15">
        <v>460</v>
      </c>
      <c r="E44" s="16">
        <f t="shared" si="0"/>
        <v>34500000</v>
      </c>
    </row>
    <row r="45" spans="1:5" ht="21" customHeight="1" x14ac:dyDescent="0.25">
      <c r="A45" s="12">
        <f t="shared" si="1"/>
        <v>39</v>
      </c>
      <c r="B45" s="13" t="s">
        <v>44</v>
      </c>
      <c r="C45" s="14">
        <v>25000</v>
      </c>
      <c r="D45" s="15">
        <v>821</v>
      </c>
      <c r="E45" s="16">
        <f t="shared" si="0"/>
        <v>20525000</v>
      </c>
    </row>
    <row r="46" spans="1:5" ht="21" customHeight="1" x14ac:dyDescent="0.25">
      <c r="A46" s="12">
        <f t="shared" si="1"/>
        <v>40</v>
      </c>
      <c r="B46" s="17" t="s">
        <v>45</v>
      </c>
      <c r="C46" s="14">
        <v>65000</v>
      </c>
      <c r="D46" s="15">
        <v>19</v>
      </c>
      <c r="E46" s="16">
        <f t="shared" si="0"/>
        <v>1235000</v>
      </c>
    </row>
    <row r="47" spans="1:5" ht="21" customHeight="1" x14ac:dyDescent="0.25">
      <c r="A47" s="12">
        <f t="shared" si="1"/>
        <v>41</v>
      </c>
      <c r="B47" s="13" t="s">
        <v>46</v>
      </c>
      <c r="C47" s="14">
        <v>5000</v>
      </c>
      <c r="D47" s="15">
        <v>1558</v>
      </c>
      <c r="E47" s="16">
        <f t="shared" si="0"/>
        <v>7790000</v>
      </c>
    </row>
    <row r="48" spans="1:5" ht="21" customHeight="1" x14ac:dyDescent="0.25">
      <c r="A48" s="12">
        <f t="shared" si="1"/>
        <v>42</v>
      </c>
      <c r="B48" s="13" t="s">
        <v>47</v>
      </c>
      <c r="C48" s="14">
        <v>12000</v>
      </c>
      <c r="D48" s="15">
        <v>2458</v>
      </c>
      <c r="E48" s="16">
        <f t="shared" si="0"/>
        <v>29496000</v>
      </c>
    </row>
    <row r="49" spans="1:5" ht="21" customHeight="1" x14ac:dyDescent="0.25">
      <c r="A49" s="12">
        <f t="shared" si="1"/>
        <v>43</v>
      </c>
      <c r="B49" s="17" t="s">
        <v>48</v>
      </c>
      <c r="C49" s="14">
        <v>1200</v>
      </c>
      <c r="D49" s="15">
        <v>5346</v>
      </c>
      <c r="E49" s="16">
        <f t="shared" si="0"/>
        <v>6415200</v>
      </c>
    </row>
    <row r="50" spans="1:5" ht="21" customHeight="1" x14ac:dyDescent="0.25">
      <c r="A50" s="12">
        <f t="shared" si="1"/>
        <v>44</v>
      </c>
      <c r="B50" s="18" t="s">
        <v>49</v>
      </c>
      <c r="C50" s="14">
        <v>35000</v>
      </c>
      <c r="D50" s="15">
        <v>1934</v>
      </c>
      <c r="E50" s="16">
        <f t="shared" si="0"/>
        <v>67690000</v>
      </c>
    </row>
    <row r="51" spans="1:5" ht="21" customHeight="1" x14ac:dyDescent="0.25">
      <c r="A51" s="12">
        <f t="shared" si="1"/>
        <v>45</v>
      </c>
      <c r="B51" s="13" t="s">
        <v>50</v>
      </c>
      <c r="C51" s="14">
        <v>30000</v>
      </c>
      <c r="D51" s="15">
        <v>578</v>
      </c>
      <c r="E51" s="16">
        <f t="shared" si="0"/>
        <v>17340000</v>
      </c>
    </row>
    <row r="52" spans="1:5" ht="21" customHeight="1" x14ac:dyDescent="0.25">
      <c r="A52" s="12">
        <f t="shared" si="1"/>
        <v>46</v>
      </c>
      <c r="B52" s="17" t="s">
        <v>51</v>
      </c>
      <c r="C52" s="14">
        <v>200000</v>
      </c>
      <c r="D52" s="15">
        <v>17</v>
      </c>
      <c r="E52" s="16">
        <f t="shared" si="0"/>
        <v>3400000</v>
      </c>
    </row>
    <row r="53" spans="1:5" ht="21" customHeight="1" x14ac:dyDescent="0.25">
      <c r="A53" s="12">
        <f t="shared" si="1"/>
        <v>47</v>
      </c>
      <c r="B53" s="13" t="s">
        <v>52</v>
      </c>
      <c r="C53" s="14">
        <v>250000</v>
      </c>
      <c r="D53" s="15">
        <v>27</v>
      </c>
      <c r="E53" s="16">
        <f t="shared" si="0"/>
        <v>6750000</v>
      </c>
    </row>
    <row r="54" spans="1:5" ht="21" customHeight="1" x14ac:dyDescent="0.25">
      <c r="A54" s="12">
        <f t="shared" si="1"/>
        <v>48</v>
      </c>
      <c r="B54" s="18" t="s">
        <v>53</v>
      </c>
      <c r="C54" s="14">
        <v>250000</v>
      </c>
      <c r="D54" s="15">
        <v>2</v>
      </c>
      <c r="E54" s="16">
        <f t="shared" si="0"/>
        <v>500000</v>
      </c>
    </row>
    <row r="55" spans="1:5" ht="21" customHeight="1" x14ac:dyDescent="0.25">
      <c r="A55" s="12">
        <f t="shared" si="1"/>
        <v>49</v>
      </c>
      <c r="B55" s="17" t="s">
        <v>54</v>
      </c>
      <c r="C55" s="14">
        <v>50000</v>
      </c>
      <c r="D55" s="15">
        <v>2</v>
      </c>
      <c r="E55" s="16">
        <f t="shared" si="0"/>
        <v>100000</v>
      </c>
    </row>
    <row r="56" spans="1:5" ht="21" customHeight="1" x14ac:dyDescent="0.25">
      <c r="A56" s="12">
        <f t="shared" si="1"/>
        <v>50</v>
      </c>
      <c r="B56" s="17" t="s">
        <v>55</v>
      </c>
      <c r="C56" s="14">
        <v>40000</v>
      </c>
      <c r="D56" s="15">
        <v>21</v>
      </c>
      <c r="E56" s="16">
        <f t="shared" si="0"/>
        <v>840000</v>
      </c>
    </row>
    <row r="57" spans="1:5" ht="21" customHeight="1" x14ac:dyDescent="0.25">
      <c r="A57" s="12">
        <f t="shared" si="1"/>
        <v>51</v>
      </c>
      <c r="B57" s="13" t="s">
        <v>56</v>
      </c>
      <c r="C57" s="14">
        <v>350000</v>
      </c>
      <c r="D57" s="15">
        <v>149</v>
      </c>
      <c r="E57" s="16">
        <f t="shared" si="0"/>
        <v>52150000</v>
      </c>
    </row>
    <row r="58" spans="1:5" ht="21" customHeight="1" x14ac:dyDescent="0.25">
      <c r="A58" s="12">
        <f t="shared" si="1"/>
        <v>52</v>
      </c>
      <c r="B58" s="13" t="s">
        <v>57</v>
      </c>
      <c r="C58" s="14">
        <v>75000</v>
      </c>
      <c r="D58" s="15">
        <f>58+41</f>
        <v>99</v>
      </c>
      <c r="E58" s="16">
        <f t="shared" si="0"/>
        <v>7425000</v>
      </c>
    </row>
    <row r="59" spans="1:5" ht="21" customHeight="1" x14ac:dyDescent="0.25">
      <c r="A59" s="12">
        <f t="shared" si="1"/>
        <v>53</v>
      </c>
      <c r="B59" s="17" t="s">
        <v>58</v>
      </c>
      <c r="C59" s="14">
        <v>17000</v>
      </c>
      <c r="D59" s="15">
        <v>161</v>
      </c>
      <c r="E59" s="16">
        <f t="shared" si="0"/>
        <v>2737000</v>
      </c>
    </row>
    <row r="60" spans="1:5" ht="21" customHeight="1" x14ac:dyDescent="0.25">
      <c r="A60" s="12">
        <f t="shared" si="1"/>
        <v>54</v>
      </c>
      <c r="B60" s="17" t="s">
        <v>59</v>
      </c>
      <c r="C60" s="14">
        <v>30000</v>
      </c>
      <c r="D60" s="15">
        <v>158</v>
      </c>
      <c r="E60" s="16">
        <f t="shared" si="0"/>
        <v>4740000</v>
      </c>
    </row>
    <row r="61" spans="1:5" ht="21" customHeight="1" x14ac:dyDescent="0.25">
      <c r="A61" s="12">
        <f t="shared" si="1"/>
        <v>55</v>
      </c>
      <c r="B61" s="17" t="s">
        <v>60</v>
      </c>
      <c r="C61" s="14">
        <v>25000</v>
      </c>
      <c r="D61" s="15">
        <v>12</v>
      </c>
      <c r="E61" s="16">
        <f t="shared" si="0"/>
        <v>300000</v>
      </c>
    </row>
    <row r="62" spans="1:5" ht="21" customHeight="1" x14ac:dyDescent="0.25">
      <c r="A62" s="12">
        <f t="shared" si="1"/>
        <v>56</v>
      </c>
      <c r="B62" s="13" t="s">
        <v>61</v>
      </c>
      <c r="C62" s="14">
        <v>650000</v>
      </c>
      <c r="D62" s="15">
        <v>59</v>
      </c>
      <c r="E62" s="16">
        <f t="shared" si="0"/>
        <v>38350000</v>
      </c>
    </row>
    <row r="63" spans="1:5" ht="21" customHeight="1" x14ac:dyDescent="0.25">
      <c r="A63" s="12">
        <f t="shared" si="1"/>
        <v>57</v>
      </c>
      <c r="B63" s="17" t="s">
        <v>62</v>
      </c>
      <c r="C63" s="14">
        <v>500000</v>
      </c>
      <c r="D63" s="15">
        <v>24</v>
      </c>
      <c r="E63" s="16">
        <f t="shared" si="0"/>
        <v>12000000</v>
      </c>
    </row>
    <row r="64" spans="1:5" ht="21" customHeight="1" x14ac:dyDescent="0.25">
      <c r="A64" s="12">
        <f t="shared" si="1"/>
        <v>58</v>
      </c>
      <c r="B64" s="13" t="s">
        <v>63</v>
      </c>
      <c r="C64" s="14">
        <v>250000</v>
      </c>
      <c r="D64" s="15">
        <v>576</v>
      </c>
      <c r="E64" s="16">
        <f t="shared" si="0"/>
        <v>144000000</v>
      </c>
    </row>
    <row r="65" spans="1:5" ht="21" customHeight="1" x14ac:dyDescent="0.25">
      <c r="A65" s="12">
        <f t="shared" si="1"/>
        <v>59</v>
      </c>
      <c r="B65" s="13" t="s">
        <v>64</v>
      </c>
      <c r="C65" s="14">
        <v>450000</v>
      </c>
      <c r="D65" s="15">
        <v>179</v>
      </c>
      <c r="E65" s="16">
        <f t="shared" si="0"/>
        <v>80550000</v>
      </c>
    </row>
    <row r="66" spans="1:5" ht="21" customHeight="1" x14ac:dyDescent="0.25">
      <c r="A66" s="12">
        <f t="shared" si="1"/>
        <v>60</v>
      </c>
      <c r="B66" s="13" t="s">
        <v>65</v>
      </c>
      <c r="C66" s="14">
        <v>1000000</v>
      </c>
      <c r="D66" s="15">
        <v>55</v>
      </c>
      <c r="E66" s="16">
        <f t="shared" si="0"/>
        <v>55000000</v>
      </c>
    </row>
    <row r="67" spans="1:5" ht="21" customHeight="1" x14ac:dyDescent="0.25">
      <c r="A67" s="12">
        <f t="shared" si="1"/>
        <v>61</v>
      </c>
      <c r="B67" s="17" t="s">
        <v>66</v>
      </c>
      <c r="C67" s="14">
        <v>1000</v>
      </c>
      <c r="D67" s="15">
        <f>1581+7</f>
        <v>1588</v>
      </c>
      <c r="E67" s="16">
        <f t="shared" si="0"/>
        <v>1588000</v>
      </c>
    </row>
    <row r="68" spans="1:5" ht="21" customHeight="1" x14ac:dyDescent="0.25">
      <c r="A68" s="12">
        <f t="shared" si="1"/>
        <v>62</v>
      </c>
      <c r="B68" s="17" t="s">
        <v>67</v>
      </c>
      <c r="C68" s="14">
        <v>60000</v>
      </c>
      <c r="D68" s="15">
        <f>368+90</f>
        <v>458</v>
      </c>
      <c r="E68" s="16">
        <f t="shared" si="0"/>
        <v>27480000</v>
      </c>
    </row>
    <row r="69" spans="1:5" ht="21" customHeight="1" x14ac:dyDescent="0.25">
      <c r="A69" s="12">
        <f t="shared" si="1"/>
        <v>63</v>
      </c>
      <c r="B69" s="17" t="s">
        <v>68</v>
      </c>
      <c r="C69" s="14">
        <v>10000</v>
      </c>
      <c r="D69" s="15">
        <v>3</v>
      </c>
      <c r="E69" s="16">
        <f t="shared" si="0"/>
        <v>30000</v>
      </c>
    </row>
    <row r="70" spans="1:5" s="31" customFormat="1" ht="21" customHeight="1" x14ac:dyDescent="0.25">
      <c r="A70" s="12">
        <f t="shared" si="1"/>
        <v>64</v>
      </c>
      <c r="B70" s="17" t="s">
        <v>69</v>
      </c>
      <c r="C70" s="14">
        <v>700000</v>
      </c>
      <c r="D70" s="15">
        <v>5</v>
      </c>
      <c r="E70" s="16">
        <f t="shared" si="0"/>
        <v>3500000</v>
      </c>
    </row>
    <row r="71" spans="1:5" ht="21" customHeight="1" x14ac:dyDescent="0.25">
      <c r="A71" s="12">
        <f t="shared" si="1"/>
        <v>65</v>
      </c>
      <c r="B71" s="17" t="s">
        <v>70</v>
      </c>
      <c r="C71" s="14">
        <v>120000</v>
      </c>
      <c r="D71" s="15">
        <f>29+1</f>
        <v>30</v>
      </c>
      <c r="E71" s="16">
        <f t="shared" ref="E71:E134" si="2">D71*C71</f>
        <v>3600000</v>
      </c>
    </row>
    <row r="72" spans="1:5" s="31" customFormat="1" ht="21" customHeight="1" x14ac:dyDescent="0.25">
      <c r="A72" s="12">
        <f t="shared" ref="A72:A135" si="3">A71+1</f>
        <v>66</v>
      </c>
      <c r="B72" s="17" t="s">
        <v>71</v>
      </c>
      <c r="C72" s="14">
        <v>700000</v>
      </c>
      <c r="D72" s="15">
        <v>9</v>
      </c>
      <c r="E72" s="16">
        <f t="shared" si="2"/>
        <v>6300000</v>
      </c>
    </row>
    <row r="73" spans="1:5" ht="21" customHeight="1" x14ac:dyDescent="0.25">
      <c r="A73" s="12">
        <f t="shared" si="3"/>
        <v>67</v>
      </c>
      <c r="B73" s="17" t="s">
        <v>72</v>
      </c>
      <c r="C73" s="14">
        <v>125000</v>
      </c>
      <c r="D73" s="15">
        <v>7</v>
      </c>
      <c r="E73" s="16">
        <f t="shared" si="2"/>
        <v>875000</v>
      </c>
    </row>
    <row r="74" spans="1:5" ht="21" customHeight="1" x14ac:dyDescent="0.25">
      <c r="A74" s="12">
        <f t="shared" si="3"/>
        <v>68</v>
      </c>
      <c r="B74" s="17" t="s">
        <v>73</v>
      </c>
      <c r="C74" s="14">
        <v>35000</v>
      </c>
      <c r="D74" s="15">
        <v>10</v>
      </c>
      <c r="E74" s="16">
        <f t="shared" si="2"/>
        <v>350000</v>
      </c>
    </row>
    <row r="75" spans="1:5" ht="21" customHeight="1" x14ac:dyDescent="0.25">
      <c r="A75" s="12">
        <f t="shared" si="3"/>
        <v>69</v>
      </c>
      <c r="B75" s="13" t="s">
        <v>74</v>
      </c>
      <c r="C75" s="14">
        <v>10000</v>
      </c>
      <c r="D75" s="15">
        <v>1123</v>
      </c>
      <c r="E75" s="16">
        <f t="shared" si="2"/>
        <v>11230000</v>
      </c>
    </row>
    <row r="76" spans="1:5" ht="21" customHeight="1" x14ac:dyDescent="0.25">
      <c r="A76" s="12">
        <f t="shared" si="3"/>
        <v>70</v>
      </c>
      <c r="B76" s="18" t="s">
        <v>75</v>
      </c>
      <c r="C76" s="14">
        <v>1000</v>
      </c>
      <c r="D76" s="15">
        <f>4563+145</f>
        <v>4708</v>
      </c>
      <c r="E76" s="16">
        <f t="shared" si="2"/>
        <v>4708000</v>
      </c>
    </row>
    <row r="77" spans="1:5" ht="21" customHeight="1" x14ac:dyDescent="0.25">
      <c r="A77" s="12">
        <f t="shared" si="3"/>
        <v>71</v>
      </c>
      <c r="B77" s="17" t="s">
        <v>76</v>
      </c>
      <c r="C77" s="14">
        <v>15000</v>
      </c>
      <c r="D77" s="15">
        <v>719</v>
      </c>
      <c r="E77" s="16">
        <f t="shared" si="2"/>
        <v>10785000</v>
      </c>
    </row>
    <row r="78" spans="1:5" ht="21" customHeight="1" x14ac:dyDescent="0.25">
      <c r="A78" s="12">
        <f t="shared" si="3"/>
        <v>72</v>
      </c>
      <c r="B78" s="13" t="s">
        <v>77</v>
      </c>
      <c r="C78" s="14">
        <v>30000</v>
      </c>
      <c r="D78" s="15">
        <v>3197</v>
      </c>
      <c r="E78" s="16">
        <f t="shared" si="2"/>
        <v>95910000</v>
      </c>
    </row>
    <row r="79" spans="1:5" ht="21" customHeight="1" x14ac:dyDescent="0.25">
      <c r="A79" s="12">
        <f t="shared" si="3"/>
        <v>73</v>
      </c>
      <c r="B79" s="17" t="s">
        <v>78</v>
      </c>
      <c r="C79" s="14">
        <v>30000</v>
      </c>
      <c r="D79" s="15">
        <v>63</v>
      </c>
      <c r="E79" s="16">
        <f t="shared" si="2"/>
        <v>1890000</v>
      </c>
    </row>
    <row r="80" spans="1:5" ht="21" customHeight="1" x14ac:dyDescent="0.25">
      <c r="A80" s="12">
        <f t="shared" si="3"/>
        <v>74</v>
      </c>
      <c r="B80" s="17" t="s">
        <v>79</v>
      </c>
      <c r="C80" s="14">
        <v>25000</v>
      </c>
      <c r="D80" s="15">
        <v>3</v>
      </c>
      <c r="E80" s="16">
        <f t="shared" si="2"/>
        <v>75000</v>
      </c>
    </row>
    <row r="81" spans="1:5" ht="21" customHeight="1" x14ac:dyDescent="0.25">
      <c r="A81" s="12">
        <f t="shared" si="3"/>
        <v>75</v>
      </c>
      <c r="B81" s="17" t="s">
        <v>80</v>
      </c>
      <c r="C81" s="14">
        <v>175000</v>
      </c>
      <c r="D81" s="15">
        <v>2028</v>
      </c>
      <c r="E81" s="16">
        <f t="shared" si="2"/>
        <v>354900000</v>
      </c>
    </row>
    <row r="82" spans="1:5" ht="21" customHeight="1" x14ac:dyDescent="0.25">
      <c r="A82" s="12">
        <f t="shared" si="3"/>
        <v>76</v>
      </c>
      <c r="B82" s="17" t="s">
        <v>81</v>
      </c>
      <c r="C82" s="14">
        <v>110000</v>
      </c>
      <c r="D82" s="15">
        <v>53</v>
      </c>
      <c r="E82" s="16">
        <f t="shared" si="2"/>
        <v>5830000</v>
      </c>
    </row>
    <row r="83" spans="1:5" ht="21" customHeight="1" x14ac:dyDescent="0.25">
      <c r="A83" s="12">
        <f t="shared" si="3"/>
        <v>77</v>
      </c>
      <c r="B83" s="18" t="s">
        <v>82</v>
      </c>
      <c r="C83" s="14">
        <v>300000</v>
      </c>
      <c r="D83" s="15">
        <v>38</v>
      </c>
      <c r="E83" s="16">
        <f t="shared" si="2"/>
        <v>11400000</v>
      </c>
    </row>
    <row r="84" spans="1:5" ht="21" customHeight="1" x14ac:dyDescent="0.25">
      <c r="A84" s="12">
        <f t="shared" si="3"/>
        <v>78</v>
      </c>
      <c r="B84" s="17" t="s">
        <v>83</v>
      </c>
      <c r="C84" s="14">
        <v>10000</v>
      </c>
      <c r="D84" s="15">
        <v>49</v>
      </c>
      <c r="E84" s="16">
        <f t="shared" si="2"/>
        <v>490000</v>
      </c>
    </row>
    <row r="85" spans="1:5" ht="21" customHeight="1" x14ac:dyDescent="0.25">
      <c r="A85" s="12">
        <f t="shared" si="3"/>
        <v>79</v>
      </c>
      <c r="B85" s="13" t="s">
        <v>84</v>
      </c>
      <c r="C85" s="14">
        <v>1500000</v>
      </c>
      <c r="D85" s="15">
        <f>21+58</f>
        <v>79</v>
      </c>
      <c r="E85" s="16">
        <f t="shared" si="2"/>
        <v>118500000</v>
      </c>
    </row>
    <row r="86" spans="1:5" ht="21" customHeight="1" x14ac:dyDescent="0.25">
      <c r="A86" s="12">
        <f t="shared" si="3"/>
        <v>80</v>
      </c>
      <c r="B86" s="13" t="s">
        <v>85</v>
      </c>
      <c r="C86" s="14">
        <v>45000</v>
      </c>
      <c r="D86" s="15">
        <f>259+123+1025+126+1041+24+41</f>
        <v>2639</v>
      </c>
      <c r="E86" s="16">
        <f t="shared" si="2"/>
        <v>118755000</v>
      </c>
    </row>
    <row r="87" spans="1:5" ht="21" customHeight="1" x14ac:dyDescent="0.25">
      <c r="A87" s="12">
        <f t="shared" si="3"/>
        <v>81</v>
      </c>
      <c r="B87" s="17" t="s">
        <v>86</v>
      </c>
      <c r="C87" s="14">
        <v>175000</v>
      </c>
      <c r="D87" s="15">
        <v>17</v>
      </c>
      <c r="E87" s="16">
        <f t="shared" si="2"/>
        <v>2975000</v>
      </c>
    </row>
    <row r="88" spans="1:5" ht="21" customHeight="1" x14ac:dyDescent="0.25">
      <c r="A88" s="12">
        <f t="shared" si="3"/>
        <v>82</v>
      </c>
      <c r="B88" s="13" t="s">
        <v>87</v>
      </c>
      <c r="C88" s="14">
        <v>6000</v>
      </c>
      <c r="D88" s="15">
        <f>123+22+48</f>
        <v>193</v>
      </c>
      <c r="E88" s="16">
        <f t="shared" si="2"/>
        <v>1158000</v>
      </c>
    </row>
    <row r="89" spans="1:5" ht="21" customHeight="1" x14ac:dyDescent="0.25">
      <c r="A89" s="12">
        <f t="shared" si="3"/>
        <v>83</v>
      </c>
      <c r="B89" s="13" t="s">
        <v>88</v>
      </c>
      <c r="C89" s="14">
        <v>1100000</v>
      </c>
      <c r="D89" s="15">
        <v>5</v>
      </c>
      <c r="E89" s="16">
        <f t="shared" si="2"/>
        <v>5500000</v>
      </c>
    </row>
    <row r="90" spans="1:5" ht="21" customHeight="1" x14ac:dyDescent="0.25">
      <c r="A90" s="12">
        <f t="shared" si="3"/>
        <v>84</v>
      </c>
      <c r="B90" s="17" t="s">
        <v>89</v>
      </c>
      <c r="C90" s="14">
        <v>30000</v>
      </c>
      <c r="D90" s="15">
        <v>9</v>
      </c>
      <c r="E90" s="16">
        <f t="shared" si="2"/>
        <v>270000</v>
      </c>
    </row>
    <row r="91" spans="1:5" ht="21" customHeight="1" x14ac:dyDescent="0.25">
      <c r="A91" s="12">
        <f t="shared" si="3"/>
        <v>85</v>
      </c>
      <c r="B91" s="17" t="s">
        <v>90</v>
      </c>
      <c r="C91" s="14">
        <v>350000</v>
      </c>
      <c r="D91" s="15">
        <v>44</v>
      </c>
      <c r="E91" s="16">
        <f t="shared" si="2"/>
        <v>15400000</v>
      </c>
    </row>
    <row r="92" spans="1:5" ht="21" customHeight="1" x14ac:dyDescent="0.25">
      <c r="A92" s="12">
        <f t="shared" si="3"/>
        <v>86</v>
      </c>
      <c r="B92" s="17" t="s">
        <v>91</v>
      </c>
      <c r="C92" s="14">
        <v>12000000</v>
      </c>
      <c r="D92" s="15">
        <v>18</v>
      </c>
      <c r="E92" s="16">
        <f t="shared" si="2"/>
        <v>216000000</v>
      </c>
    </row>
    <row r="93" spans="1:5" ht="21" customHeight="1" x14ac:dyDescent="0.25">
      <c r="A93" s="12">
        <f t="shared" si="3"/>
        <v>87</v>
      </c>
      <c r="B93" s="17" t="s">
        <v>92</v>
      </c>
      <c r="C93" s="14">
        <v>15000</v>
      </c>
      <c r="D93" s="15">
        <v>108</v>
      </c>
      <c r="E93" s="16">
        <f t="shared" si="2"/>
        <v>1620000</v>
      </c>
    </row>
    <row r="94" spans="1:5" ht="21" customHeight="1" x14ac:dyDescent="0.25">
      <c r="A94" s="12">
        <f t="shared" si="3"/>
        <v>88</v>
      </c>
      <c r="B94" s="18" t="s">
        <v>93</v>
      </c>
      <c r="C94" s="14">
        <v>200000</v>
      </c>
      <c r="D94" s="15">
        <f>500+170</f>
        <v>670</v>
      </c>
      <c r="E94" s="16">
        <f t="shared" si="2"/>
        <v>134000000</v>
      </c>
    </row>
    <row r="95" spans="1:5" ht="21" customHeight="1" x14ac:dyDescent="0.25">
      <c r="A95" s="12">
        <f t="shared" si="3"/>
        <v>89</v>
      </c>
      <c r="B95" s="17" t="s">
        <v>94</v>
      </c>
      <c r="C95" s="14">
        <v>100000</v>
      </c>
      <c r="D95" s="15">
        <v>119</v>
      </c>
      <c r="E95" s="16">
        <f t="shared" si="2"/>
        <v>11900000</v>
      </c>
    </row>
    <row r="96" spans="1:5" ht="21" customHeight="1" x14ac:dyDescent="0.25">
      <c r="A96" s="12">
        <f t="shared" si="3"/>
        <v>90</v>
      </c>
      <c r="B96" s="17" t="s">
        <v>95</v>
      </c>
      <c r="C96" s="14">
        <v>50000</v>
      </c>
      <c r="D96" s="15">
        <v>8</v>
      </c>
      <c r="E96" s="16">
        <f t="shared" si="2"/>
        <v>400000</v>
      </c>
    </row>
    <row r="97" spans="1:6" ht="21" customHeight="1" x14ac:dyDescent="0.25">
      <c r="A97" s="12">
        <f t="shared" si="3"/>
        <v>91</v>
      </c>
      <c r="B97" s="17" t="s">
        <v>96</v>
      </c>
      <c r="C97" s="14">
        <v>125000</v>
      </c>
      <c r="D97" s="15">
        <f>2+53+49</f>
        <v>104</v>
      </c>
      <c r="E97" s="16">
        <f t="shared" si="2"/>
        <v>13000000</v>
      </c>
    </row>
    <row r="98" spans="1:6" ht="21" customHeight="1" x14ac:dyDescent="0.25">
      <c r="A98" s="12">
        <f t="shared" si="3"/>
        <v>92</v>
      </c>
      <c r="B98" s="17" t="s">
        <v>97</v>
      </c>
      <c r="C98" s="14">
        <v>1500000</v>
      </c>
      <c r="D98" s="15">
        <v>74</v>
      </c>
      <c r="E98" s="16">
        <f t="shared" si="2"/>
        <v>111000000</v>
      </c>
    </row>
    <row r="99" spans="1:6" ht="21" customHeight="1" x14ac:dyDescent="0.25">
      <c r="A99" s="12">
        <f t="shared" si="3"/>
        <v>93</v>
      </c>
      <c r="B99" s="13" t="s">
        <v>98</v>
      </c>
      <c r="C99" s="14">
        <v>200000</v>
      </c>
      <c r="D99" s="15">
        <f>12+213</f>
        <v>225</v>
      </c>
      <c r="E99" s="16">
        <f t="shared" si="2"/>
        <v>45000000</v>
      </c>
    </row>
    <row r="100" spans="1:6" ht="21" customHeight="1" x14ac:dyDescent="0.25">
      <c r="A100" s="12">
        <f t="shared" si="3"/>
        <v>94</v>
      </c>
      <c r="B100" s="17" t="s">
        <v>99</v>
      </c>
      <c r="C100" s="14">
        <v>60000</v>
      </c>
      <c r="D100" s="15">
        <v>10</v>
      </c>
      <c r="E100" s="16">
        <f t="shared" si="2"/>
        <v>600000</v>
      </c>
    </row>
    <row r="101" spans="1:6" ht="21" customHeight="1" x14ac:dyDescent="0.25">
      <c r="A101" s="12">
        <f t="shared" si="3"/>
        <v>95</v>
      </c>
      <c r="B101" s="17" t="s">
        <v>100</v>
      </c>
      <c r="C101" s="14">
        <v>120000</v>
      </c>
      <c r="D101" s="15">
        <v>16</v>
      </c>
      <c r="E101" s="16">
        <f t="shared" si="2"/>
        <v>1920000</v>
      </c>
    </row>
    <row r="102" spans="1:6" ht="21" customHeight="1" x14ac:dyDescent="0.25">
      <c r="A102" s="12">
        <f t="shared" si="3"/>
        <v>96</v>
      </c>
      <c r="B102" s="17" t="s">
        <v>101</v>
      </c>
      <c r="C102" s="14">
        <v>70000</v>
      </c>
      <c r="D102" s="15">
        <v>237</v>
      </c>
      <c r="E102" s="16">
        <f t="shared" si="2"/>
        <v>16590000</v>
      </c>
    </row>
    <row r="103" spans="1:6" ht="21" customHeight="1" x14ac:dyDescent="0.25">
      <c r="A103" s="12">
        <f t="shared" si="3"/>
        <v>97</v>
      </c>
      <c r="B103" s="17" t="s">
        <v>102</v>
      </c>
      <c r="C103" s="14">
        <v>50000</v>
      </c>
      <c r="D103" s="15">
        <v>10</v>
      </c>
      <c r="E103" s="16">
        <f t="shared" si="2"/>
        <v>500000</v>
      </c>
    </row>
    <row r="104" spans="1:6" ht="21" customHeight="1" x14ac:dyDescent="0.25">
      <c r="A104" s="12">
        <f t="shared" si="3"/>
        <v>98</v>
      </c>
      <c r="B104" s="17" t="s">
        <v>103</v>
      </c>
      <c r="C104" s="14">
        <v>500000</v>
      </c>
      <c r="D104" s="15">
        <v>2</v>
      </c>
      <c r="E104" s="16">
        <f t="shared" si="2"/>
        <v>1000000</v>
      </c>
    </row>
    <row r="105" spans="1:6" s="31" customFormat="1" ht="21" customHeight="1" x14ac:dyDescent="0.35">
      <c r="A105" s="12">
        <f t="shared" si="3"/>
        <v>99</v>
      </c>
      <c r="B105" s="17" t="s">
        <v>104</v>
      </c>
      <c r="C105" s="14">
        <v>30000000</v>
      </c>
      <c r="D105" s="15">
        <v>6</v>
      </c>
      <c r="E105" s="16">
        <f t="shared" si="2"/>
        <v>180000000</v>
      </c>
      <c r="F105" s="33"/>
    </row>
    <row r="106" spans="1:6" ht="21" customHeight="1" x14ac:dyDescent="0.25">
      <c r="A106" s="12">
        <f t="shared" si="3"/>
        <v>100</v>
      </c>
      <c r="B106" s="17" t="s">
        <v>105</v>
      </c>
      <c r="C106" s="14">
        <v>30000</v>
      </c>
      <c r="D106" s="15">
        <v>2</v>
      </c>
      <c r="E106" s="16">
        <f t="shared" si="2"/>
        <v>60000</v>
      </c>
    </row>
    <row r="107" spans="1:6" ht="21" customHeight="1" x14ac:dyDescent="0.25">
      <c r="A107" s="12">
        <f t="shared" si="3"/>
        <v>101</v>
      </c>
      <c r="B107" s="17" t="s">
        <v>106</v>
      </c>
      <c r="C107" s="14">
        <v>40000</v>
      </c>
      <c r="D107" s="15">
        <v>8</v>
      </c>
      <c r="E107" s="16">
        <f t="shared" si="2"/>
        <v>320000</v>
      </c>
    </row>
    <row r="108" spans="1:6" ht="21" customHeight="1" x14ac:dyDescent="0.25">
      <c r="A108" s="12">
        <f t="shared" si="3"/>
        <v>102</v>
      </c>
      <c r="B108" s="17" t="s">
        <v>107</v>
      </c>
      <c r="C108" s="14">
        <v>600000</v>
      </c>
      <c r="D108" s="15">
        <v>2</v>
      </c>
      <c r="E108" s="16">
        <f t="shared" si="2"/>
        <v>1200000</v>
      </c>
    </row>
    <row r="109" spans="1:6" ht="21" customHeight="1" x14ac:dyDescent="0.25">
      <c r="A109" s="12">
        <f t="shared" si="3"/>
        <v>103</v>
      </c>
      <c r="B109" s="17" t="s">
        <v>108</v>
      </c>
      <c r="C109" s="14">
        <v>34000</v>
      </c>
      <c r="D109" s="15">
        <v>5</v>
      </c>
      <c r="E109" s="16">
        <f t="shared" si="2"/>
        <v>170000</v>
      </c>
    </row>
    <row r="110" spans="1:6" ht="21" customHeight="1" x14ac:dyDescent="0.25">
      <c r="A110" s="12">
        <f t="shared" si="3"/>
        <v>104</v>
      </c>
      <c r="B110" s="17" t="s">
        <v>109</v>
      </c>
      <c r="C110" s="14">
        <v>6000000</v>
      </c>
      <c r="D110" s="15">
        <v>2</v>
      </c>
      <c r="E110" s="16">
        <f t="shared" si="2"/>
        <v>12000000</v>
      </c>
    </row>
    <row r="111" spans="1:6" ht="21" customHeight="1" x14ac:dyDescent="0.25">
      <c r="A111" s="12">
        <f t="shared" si="3"/>
        <v>105</v>
      </c>
      <c r="B111" s="17" t="s">
        <v>110</v>
      </c>
      <c r="C111" s="14">
        <v>20000</v>
      </c>
      <c r="D111" s="15">
        <v>2</v>
      </c>
      <c r="E111" s="16">
        <f t="shared" si="2"/>
        <v>40000</v>
      </c>
    </row>
    <row r="112" spans="1:6" s="31" customFormat="1" ht="21" customHeight="1" x14ac:dyDescent="0.35">
      <c r="A112" s="12">
        <f t="shared" si="3"/>
        <v>106</v>
      </c>
      <c r="B112" s="17" t="s">
        <v>111</v>
      </c>
      <c r="C112" s="14">
        <v>30000</v>
      </c>
      <c r="D112" s="15">
        <v>5</v>
      </c>
      <c r="E112" s="16">
        <f t="shared" si="2"/>
        <v>150000</v>
      </c>
      <c r="F112" s="34"/>
    </row>
    <row r="113" spans="1:6" ht="21" customHeight="1" x14ac:dyDescent="0.25">
      <c r="A113" s="12">
        <f t="shared" si="3"/>
        <v>107</v>
      </c>
      <c r="B113" s="17" t="s">
        <v>112</v>
      </c>
      <c r="C113" s="14">
        <v>40000</v>
      </c>
      <c r="D113" s="15">
        <v>2</v>
      </c>
      <c r="E113" s="16">
        <f t="shared" si="2"/>
        <v>80000</v>
      </c>
    </row>
    <row r="114" spans="1:6" ht="21" customHeight="1" x14ac:dyDescent="0.25">
      <c r="A114" s="12">
        <f t="shared" si="3"/>
        <v>108</v>
      </c>
      <c r="B114" s="17" t="s">
        <v>113</v>
      </c>
      <c r="C114" s="14">
        <v>30000</v>
      </c>
      <c r="D114" s="15">
        <v>14</v>
      </c>
      <c r="E114" s="16">
        <f t="shared" si="2"/>
        <v>420000</v>
      </c>
    </row>
    <row r="115" spans="1:6" ht="21" customHeight="1" x14ac:dyDescent="0.25">
      <c r="A115" s="12">
        <f t="shared" si="3"/>
        <v>109</v>
      </c>
      <c r="B115" s="17" t="s">
        <v>114</v>
      </c>
      <c r="C115" s="14">
        <v>1000</v>
      </c>
      <c r="D115" s="15">
        <v>55</v>
      </c>
      <c r="E115" s="16">
        <f t="shared" si="2"/>
        <v>55000</v>
      </c>
    </row>
    <row r="116" spans="1:6" ht="21" customHeight="1" x14ac:dyDescent="0.25">
      <c r="A116" s="12">
        <f t="shared" si="3"/>
        <v>110</v>
      </c>
      <c r="B116" s="17" t="s">
        <v>115</v>
      </c>
      <c r="C116" s="14">
        <v>200000</v>
      </c>
      <c r="D116" s="15">
        <v>4</v>
      </c>
      <c r="E116" s="16">
        <f t="shared" si="2"/>
        <v>800000</v>
      </c>
    </row>
    <row r="117" spans="1:6" ht="21" customHeight="1" x14ac:dyDescent="0.25">
      <c r="A117" s="12">
        <f t="shared" si="3"/>
        <v>111</v>
      </c>
      <c r="B117" s="17" t="s">
        <v>116</v>
      </c>
      <c r="C117" s="14">
        <v>5000</v>
      </c>
      <c r="D117" s="15">
        <v>88</v>
      </c>
      <c r="E117" s="16">
        <f t="shared" si="2"/>
        <v>440000</v>
      </c>
    </row>
    <row r="118" spans="1:6" ht="21" customHeight="1" x14ac:dyDescent="0.25">
      <c r="A118" s="12">
        <f t="shared" si="3"/>
        <v>112</v>
      </c>
      <c r="B118" s="17" t="s">
        <v>117</v>
      </c>
      <c r="C118" s="14">
        <v>30000</v>
      </c>
      <c r="D118" s="15">
        <v>2</v>
      </c>
      <c r="E118" s="16">
        <f t="shared" si="2"/>
        <v>60000</v>
      </c>
    </row>
    <row r="119" spans="1:6" ht="21" customHeight="1" x14ac:dyDescent="0.25">
      <c r="A119" s="12">
        <f t="shared" si="3"/>
        <v>113</v>
      </c>
      <c r="B119" s="17" t="s">
        <v>118</v>
      </c>
      <c r="C119" s="14">
        <v>3500</v>
      </c>
      <c r="D119" s="15">
        <v>684</v>
      </c>
      <c r="E119" s="16">
        <f t="shared" si="2"/>
        <v>2394000</v>
      </c>
    </row>
    <row r="120" spans="1:6" ht="21" customHeight="1" x14ac:dyDescent="0.25">
      <c r="A120" s="12">
        <f t="shared" si="3"/>
        <v>114</v>
      </c>
      <c r="B120" s="17" t="s">
        <v>119</v>
      </c>
      <c r="C120" s="14">
        <v>25000</v>
      </c>
      <c r="D120" s="15">
        <v>2408</v>
      </c>
      <c r="E120" s="16">
        <f t="shared" si="2"/>
        <v>60200000</v>
      </c>
    </row>
    <row r="121" spans="1:6" ht="21" customHeight="1" x14ac:dyDescent="0.25">
      <c r="A121" s="12">
        <f t="shared" si="3"/>
        <v>115</v>
      </c>
      <c r="B121" s="17" t="s">
        <v>120</v>
      </c>
      <c r="C121" s="14">
        <v>10000</v>
      </c>
      <c r="D121" s="15">
        <v>2</v>
      </c>
      <c r="E121" s="16">
        <f t="shared" si="2"/>
        <v>20000</v>
      </c>
    </row>
    <row r="122" spans="1:6" ht="21" customHeight="1" x14ac:dyDescent="0.25">
      <c r="A122" s="12">
        <f t="shared" si="3"/>
        <v>116</v>
      </c>
      <c r="B122" s="17" t="s">
        <v>121</v>
      </c>
      <c r="C122" s="14">
        <v>100000</v>
      </c>
      <c r="D122" s="15">
        <v>3</v>
      </c>
      <c r="E122" s="16">
        <f t="shared" si="2"/>
        <v>300000</v>
      </c>
    </row>
    <row r="123" spans="1:6" ht="21" customHeight="1" x14ac:dyDescent="0.25">
      <c r="A123" s="12">
        <f t="shared" si="3"/>
        <v>117</v>
      </c>
      <c r="B123" s="17" t="s">
        <v>122</v>
      </c>
      <c r="C123" s="14">
        <v>80000</v>
      </c>
      <c r="D123" s="15">
        <v>18</v>
      </c>
      <c r="E123" s="16">
        <f t="shared" si="2"/>
        <v>1440000</v>
      </c>
    </row>
    <row r="124" spans="1:6" ht="21" customHeight="1" x14ac:dyDescent="0.25">
      <c r="A124" s="12">
        <f t="shared" si="3"/>
        <v>118</v>
      </c>
      <c r="B124" s="17" t="s">
        <v>123</v>
      </c>
      <c r="C124" s="14">
        <v>700</v>
      </c>
      <c r="D124" s="15">
        <v>8</v>
      </c>
      <c r="E124" s="16">
        <f t="shared" si="2"/>
        <v>5600</v>
      </c>
    </row>
    <row r="125" spans="1:6" s="31" customFormat="1" ht="21" customHeight="1" x14ac:dyDescent="0.3">
      <c r="A125" s="12">
        <f t="shared" si="3"/>
        <v>119</v>
      </c>
      <c r="B125" s="17" t="s">
        <v>124</v>
      </c>
      <c r="C125" s="14">
        <v>55000</v>
      </c>
      <c r="D125" s="15">
        <v>228</v>
      </c>
      <c r="E125" s="16">
        <f t="shared" si="2"/>
        <v>12540000</v>
      </c>
      <c r="F125" s="35"/>
    </row>
    <row r="126" spans="1:6" ht="21" customHeight="1" x14ac:dyDescent="0.25">
      <c r="A126" s="12">
        <f t="shared" si="3"/>
        <v>120</v>
      </c>
      <c r="B126" s="17" t="s">
        <v>125</v>
      </c>
      <c r="C126" s="14">
        <v>15000</v>
      </c>
      <c r="D126" s="15">
        <v>6</v>
      </c>
      <c r="E126" s="16">
        <f t="shared" si="2"/>
        <v>90000</v>
      </c>
    </row>
    <row r="127" spans="1:6" ht="21" customHeight="1" x14ac:dyDescent="0.25">
      <c r="A127" s="12">
        <f t="shared" si="3"/>
        <v>121</v>
      </c>
      <c r="B127" s="17" t="s">
        <v>126</v>
      </c>
      <c r="C127" s="14">
        <v>3000000</v>
      </c>
      <c r="D127" s="15">
        <v>4</v>
      </c>
      <c r="E127" s="16">
        <f t="shared" si="2"/>
        <v>12000000</v>
      </c>
    </row>
    <row r="128" spans="1:6" ht="21" customHeight="1" x14ac:dyDescent="0.25">
      <c r="A128" s="12">
        <f t="shared" si="3"/>
        <v>122</v>
      </c>
      <c r="B128" s="17" t="s">
        <v>127</v>
      </c>
      <c r="C128" s="14">
        <v>10000</v>
      </c>
      <c r="D128" s="15">
        <v>1275</v>
      </c>
      <c r="E128" s="16">
        <f t="shared" si="2"/>
        <v>12750000</v>
      </c>
    </row>
    <row r="129" spans="1:5" ht="21" customHeight="1" x14ac:dyDescent="0.25">
      <c r="A129" s="12">
        <f t="shared" si="3"/>
        <v>123</v>
      </c>
      <c r="B129" s="17" t="s">
        <v>128</v>
      </c>
      <c r="C129" s="14">
        <v>10000</v>
      </c>
      <c r="D129" s="15">
        <v>14</v>
      </c>
      <c r="E129" s="16">
        <f t="shared" si="2"/>
        <v>140000</v>
      </c>
    </row>
    <row r="130" spans="1:5" ht="21" customHeight="1" x14ac:dyDescent="0.25">
      <c r="A130" s="12">
        <f t="shared" si="3"/>
        <v>124</v>
      </c>
      <c r="B130" s="17" t="s">
        <v>129</v>
      </c>
      <c r="C130" s="14">
        <v>600000</v>
      </c>
      <c r="D130" s="15">
        <v>2</v>
      </c>
      <c r="E130" s="16">
        <f t="shared" si="2"/>
        <v>1200000</v>
      </c>
    </row>
    <row r="131" spans="1:5" ht="21" customHeight="1" x14ac:dyDescent="0.25">
      <c r="A131" s="12">
        <f t="shared" si="3"/>
        <v>125</v>
      </c>
      <c r="B131" s="17" t="s">
        <v>130</v>
      </c>
      <c r="C131" s="14">
        <v>1400000</v>
      </c>
      <c r="D131" s="15">
        <v>1</v>
      </c>
      <c r="E131" s="16">
        <f t="shared" si="2"/>
        <v>1400000</v>
      </c>
    </row>
    <row r="132" spans="1:5" ht="21" customHeight="1" x14ac:dyDescent="0.25">
      <c r="A132" s="12">
        <f t="shared" si="3"/>
        <v>126</v>
      </c>
      <c r="B132" s="17" t="s">
        <v>131</v>
      </c>
      <c r="C132" s="14">
        <v>400000</v>
      </c>
      <c r="D132" s="15">
        <v>12</v>
      </c>
      <c r="E132" s="16">
        <f t="shared" si="2"/>
        <v>4800000</v>
      </c>
    </row>
    <row r="133" spans="1:5" ht="21" customHeight="1" x14ac:dyDescent="0.25">
      <c r="A133" s="12">
        <f t="shared" si="3"/>
        <v>127</v>
      </c>
      <c r="B133" s="17" t="s">
        <v>132</v>
      </c>
      <c r="C133" s="14">
        <v>20000</v>
      </c>
      <c r="D133" s="15">
        <v>11</v>
      </c>
      <c r="E133" s="16">
        <f t="shared" si="2"/>
        <v>220000</v>
      </c>
    </row>
    <row r="134" spans="1:5" ht="21" customHeight="1" x14ac:dyDescent="0.25">
      <c r="A134" s="12">
        <f t="shared" si="3"/>
        <v>128</v>
      </c>
      <c r="B134" s="17" t="s">
        <v>133</v>
      </c>
      <c r="C134" s="14">
        <v>3000000</v>
      </c>
      <c r="D134" s="15">
        <v>14</v>
      </c>
      <c r="E134" s="16">
        <f t="shared" si="2"/>
        <v>42000000</v>
      </c>
    </row>
    <row r="135" spans="1:5" ht="21" customHeight="1" x14ac:dyDescent="0.25">
      <c r="A135" s="12">
        <f t="shared" si="3"/>
        <v>129</v>
      </c>
      <c r="B135" s="17" t="s">
        <v>134</v>
      </c>
      <c r="C135" s="14">
        <v>25000</v>
      </c>
      <c r="D135" s="15">
        <v>8</v>
      </c>
      <c r="E135" s="16">
        <f t="shared" ref="E135:E141" si="4">D135*C135</f>
        <v>200000</v>
      </c>
    </row>
    <row r="136" spans="1:5" ht="21" customHeight="1" x14ac:dyDescent="0.25">
      <c r="A136" s="12">
        <f t="shared" ref="A136:A141" si="5">A135+1</f>
        <v>130</v>
      </c>
      <c r="B136" s="17" t="s">
        <v>135</v>
      </c>
      <c r="C136" s="14">
        <v>450000</v>
      </c>
      <c r="D136" s="15">
        <v>7</v>
      </c>
      <c r="E136" s="16">
        <f t="shared" si="4"/>
        <v>3150000</v>
      </c>
    </row>
    <row r="137" spans="1:5" ht="21" customHeight="1" x14ac:dyDescent="0.25">
      <c r="A137" s="12">
        <f t="shared" si="5"/>
        <v>131</v>
      </c>
      <c r="B137" s="17" t="s">
        <v>136</v>
      </c>
      <c r="C137" s="14">
        <v>60000</v>
      </c>
      <c r="D137" s="15">
        <v>4</v>
      </c>
      <c r="E137" s="16">
        <f t="shared" si="4"/>
        <v>240000</v>
      </c>
    </row>
    <row r="138" spans="1:5" ht="21" customHeight="1" x14ac:dyDescent="0.25">
      <c r="A138" s="12">
        <f t="shared" si="5"/>
        <v>132</v>
      </c>
      <c r="B138" s="17" t="s">
        <v>137</v>
      </c>
      <c r="C138" s="14">
        <v>2000</v>
      </c>
      <c r="D138" s="15">
        <v>37</v>
      </c>
      <c r="E138" s="16">
        <f t="shared" si="4"/>
        <v>74000</v>
      </c>
    </row>
    <row r="139" spans="1:5" ht="21" customHeight="1" x14ac:dyDescent="0.25">
      <c r="A139" s="12">
        <f t="shared" si="5"/>
        <v>133</v>
      </c>
      <c r="B139" s="17" t="s">
        <v>138</v>
      </c>
      <c r="C139" s="14">
        <v>200000</v>
      </c>
      <c r="D139" s="15">
        <v>5</v>
      </c>
      <c r="E139" s="16">
        <f t="shared" si="4"/>
        <v>1000000</v>
      </c>
    </row>
    <row r="140" spans="1:5" ht="21" customHeight="1" x14ac:dyDescent="0.25">
      <c r="A140" s="12">
        <f t="shared" si="5"/>
        <v>134</v>
      </c>
      <c r="B140" s="17" t="s">
        <v>139</v>
      </c>
      <c r="C140" s="14">
        <v>1200000</v>
      </c>
      <c r="D140" s="15">
        <v>3</v>
      </c>
      <c r="E140" s="16">
        <f t="shared" si="4"/>
        <v>3600000</v>
      </c>
    </row>
    <row r="141" spans="1:5" ht="21" customHeight="1" thickBot="1" x14ac:dyDescent="0.3">
      <c r="A141" s="19">
        <f t="shared" si="5"/>
        <v>135</v>
      </c>
      <c r="B141" s="20" t="s">
        <v>140</v>
      </c>
      <c r="C141" s="21">
        <v>130000</v>
      </c>
      <c r="D141" s="22">
        <v>6</v>
      </c>
      <c r="E141" s="23">
        <f t="shared" si="4"/>
        <v>780000</v>
      </c>
    </row>
    <row r="142" spans="1:5" ht="18" customHeight="1" thickBot="1" x14ac:dyDescent="0.3">
      <c r="A142" s="24"/>
      <c r="B142" s="25" t="s">
        <v>141</v>
      </c>
      <c r="C142" s="26"/>
      <c r="D142" s="27">
        <f>SUM(D8:D141)</f>
        <v>58066</v>
      </c>
      <c r="E142" s="28">
        <f>SUM(E8:E141)</f>
        <v>4861492300</v>
      </c>
    </row>
    <row r="143" spans="1:5" hidden="1" x14ac:dyDescent="0.25">
      <c r="D143" s="30">
        <f>D142-58480</f>
        <v>-414</v>
      </c>
    </row>
    <row r="145" spans="1:5" ht="15" customHeight="1" x14ac:dyDescent="0.25">
      <c r="A145" s="45" t="s">
        <v>142</v>
      </c>
      <c r="B145" s="45"/>
      <c r="C145" s="45"/>
      <c r="D145" s="45"/>
      <c r="E145" s="45"/>
    </row>
  </sheetData>
  <autoFilter ref="A6:E143"/>
  <mergeCells count="3">
    <mergeCell ref="A3:E3"/>
    <mergeCell ref="A4:E5"/>
    <mergeCell ref="A145:E14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Costing Sheet</vt:lpstr>
      <vt:lpstr>'Costing Sheet'!Print_Area</vt:lpstr>
      <vt:lpstr>'Costing Sheet'!Print_Titles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Lehladhak</dc:creator>
  <cp:lastModifiedBy>NHSRC_Prabhat</cp:lastModifiedBy>
  <dcterms:created xsi:type="dcterms:W3CDTF">2015-09-27T06:44:51Z</dcterms:created>
  <dcterms:modified xsi:type="dcterms:W3CDTF">2015-09-30T09:59:37Z</dcterms:modified>
</cp:coreProperties>
</file>